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ocuments\!Soukromé\!blizko nebe\cenik\vzor akce 2025\08_25 (2)\"/>
    </mc:Choice>
  </mc:AlternateContent>
  <xr:revisionPtr revIDLastSave="0" documentId="13_ncr:1_{6C17B8C8-74C6-4CF8-AB8B-BEF1799316FF}" xr6:coauthVersionLast="47" xr6:coauthVersionMax="47" xr10:uidLastSave="{00000000-0000-0000-0000-000000000000}"/>
  <bookViews>
    <workbookView xWindow="-108" yWindow="-108" windowWidth="23256" windowHeight="13896" xr2:uid="{997B1904-F35F-4983-B027-8595BCC1DC2B}"/>
  </bookViews>
  <sheets>
    <sheet name="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F49" i="1" l="1"/>
  <c r="F45" i="1" l="1"/>
  <c r="D11" i="1"/>
  <c r="D10" i="1"/>
  <c r="D9" i="1"/>
  <c r="F30" i="1"/>
  <c r="F13" i="1"/>
  <c r="F16" i="1"/>
  <c r="F8" i="1"/>
  <c r="F48" i="1" l="1"/>
  <c r="F51" i="1" l="1"/>
  <c r="F54" i="1"/>
  <c r="F53" i="1"/>
  <c r="F52" i="1"/>
  <c r="F50" i="1" l="1"/>
  <c r="F40" i="1"/>
  <c r="F39" i="1"/>
  <c r="F35" i="1"/>
  <c r="F34" i="1"/>
  <c r="F33" i="1"/>
  <c r="F32" i="1"/>
  <c r="F31" i="1"/>
  <c r="F47" i="1"/>
  <c r="F55" i="1" l="1"/>
  <c r="F10" i="1"/>
  <c r="F36" i="1" l="1"/>
  <c r="F12" i="1"/>
  <c r="F15" i="1"/>
  <c r="F14" i="1"/>
  <c r="F43" i="1" l="1"/>
  <c r="F44" i="1"/>
  <c r="F41" i="1"/>
  <c r="F42" i="1"/>
  <c r="F46" i="1"/>
  <c r="F37" i="1"/>
  <c r="F38" i="1"/>
  <c r="F9" i="1" l="1"/>
  <c r="F11" i="1" l="1"/>
  <c r="F57" i="1" s="1"/>
  <c r="F18" i="1" l="1"/>
  <c r="F58" i="1" s="1"/>
</calcChain>
</file>

<file path=xl/sharedStrings.xml><?xml version="1.0" encoding="utf-8"?>
<sst xmlns="http://schemas.openxmlformats.org/spreadsheetml/2006/main" count="128" uniqueCount="112">
  <si>
    <t>celkem v Kč</t>
  </si>
  <si>
    <t>KÁVA</t>
  </si>
  <si>
    <t>LAHVOVÉ PIVO PLZEŇ</t>
  </si>
  <si>
    <t>CELKEM (Kč včetně DPH)</t>
  </si>
  <si>
    <t>VODNÍ DÝMKA</t>
  </si>
  <si>
    <t>poznámka</t>
  </si>
  <si>
    <t>světlý, polotmavý i mix příchutí</t>
  </si>
  <si>
    <t xml:space="preserve">NEALKO LAHVOVÝ BIRELL </t>
  </si>
  <si>
    <t>ovocný tabák s mátovou příchutí, k dispozici máme i náhradní náústky pro hygienickém použití dýmky více osobami</t>
  </si>
  <si>
    <t xml:space="preserve">ubytování ve 2 lůžkovém pokoji pro 1 osobu/noc </t>
  </si>
  <si>
    <t xml:space="preserve">ubytování ve 2 lůžkovém pokoji s přistýlkou pro celkem 3 osoby/noc </t>
  </si>
  <si>
    <r>
      <rPr>
        <b/>
        <sz val="11"/>
        <color theme="1"/>
        <rFont val="Calibri"/>
        <family val="2"/>
        <charset val="238"/>
        <scheme val="minor"/>
      </rPr>
      <t>UBYTOVÁNÍ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DOUBLE + PŘISTÝLKA</t>
    </r>
  </si>
  <si>
    <r>
      <rPr>
        <b/>
        <sz val="11"/>
        <color theme="1"/>
        <rFont val="Calibri"/>
        <family val="2"/>
        <charset val="238"/>
        <scheme val="minor"/>
      </rPr>
      <t>UBYTOVÁNÍ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SINGLE</t>
    </r>
  </si>
  <si>
    <t>SEKT (0,7 L)</t>
  </si>
  <si>
    <t>LEHKÉ OBČERSTVENÍ</t>
  </si>
  <si>
    <t>RAUTOVÉ OBČERSTVENÍ</t>
  </si>
  <si>
    <t>jednotek (osob)</t>
  </si>
  <si>
    <r>
      <rPr>
        <b/>
        <sz val="11"/>
        <color theme="1"/>
        <rFont val="Calibri"/>
        <family val="2"/>
        <charset val="238"/>
        <scheme val="minor"/>
      </rPr>
      <t>UBYTOVÁNÍ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DOUBLE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</si>
  <si>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ubytování ve 2 lůžkovém pokoji pro 2 osoby/noc, k dispozici jsou celkem 4 dvoulůžkové pokoje, na každém pokoji je možnost využití jedné přistýlky</t>
  </si>
  <si>
    <t>PŘÍPITEK</t>
  </si>
  <si>
    <t>LÁHEV VÍNA (0,7 l)</t>
  </si>
  <si>
    <t>PROSECCO (0,7 l)</t>
  </si>
  <si>
    <t>NAVRÁTILOVA SLIVOVICA 0,02 l</t>
  </si>
  <si>
    <t>DIPLOMATICO 0,04 l</t>
  </si>
  <si>
    <t>KÁVOVÝ SPECIÁL - GREPRESSO</t>
  </si>
  <si>
    <t>espresso s tonikem, grepovým džusem, ledem a plátkem grepu</t>
  </si>
  <si>
    <t>KÁVOVÝ SPECIÁL - NITRO COLD BREW</t>
  </si>
  <si>
    <t>ČAJ</t>
  </si>
  <si>
    <t>výběr z čajů ovocných, zelených nebo černých</t>
  </si>
  <si>
    <t>DŽUS 0,3 l</t>
  </si>
  <si>
    <t>TOČENÉ PIVO PLZEŇ (30 l sud)</t>
  </si>
  <si>
    <t>MOJITO</t>
  </si>
  <si>
    <t>mojito bez alkoholu</t>
  </si>
  <si>
    <t xml:space="preserve">džus dle výběru předem </t>
  </si>
  <si>
    <t>moderně míchaný aperol spritz</t>
  </si>
  <si>
    <t>svěží mix prosecca a domácího levandulového sirupu</t>
  </si>
  <si>
    <t xml:space="preserve">svěží bitter nápoj s campari, pomerančovou šťávou, ledem a sezónním ovocem </t>
  </si>
  <si>
    <t>CAMPARI ORANGE</t>
  </si>
  <si>
    <t>NITRO NEGRONI</t>
  </si>
  <si>
    <t xml:space="preserve">VIRGIN MOJITO </t>
  </si>
  <si>
    <t xml:space="preserve">CUBA LIBRE </t>
  </si>
  <si>
    <t xml:space="preserve">MOMO SPRITZ </t>
  </si>
  <si>
    <t xml:space="preserve">APEROL SPRITZ </t>
  </si>
  <si>
    <t>-  děti do 3 let mají občerstvení zdarma, děti do 15 let (včetně) 50% sleva</t>
  </si>
  <si>
    <t>TOČENÝ BIRELL/MALINOVKA/KOFOLA (15 l sud)</t>
  </si>
  <si>
    <t>všechny druhy káv klasických, mléčných nebo ledových</t>
  </si>
  <si>
    <t>případně jiné druhy rumů nebo whiskey (podle domluvy předem)</t>
  </si>
  <si>
    <t>ultramoderní letní koktejl na ledu s obsahem ginu, vermutu a campari, sametově hladká nitro textura</t>
  </si>
  <si>
    <t>dostupnost</t>
  </si>
  <si>
    <t>malá</t>
  </si>
  <si>
    <t>celý rok</t>
  </si>
  <si>
    <t>střední</t>
  </si>
  <si>
    <t>velká</t>
  </si>
  <si>
    <t>extra velká</t>
  </si>
  <si>
    <t>předkrmy/polévky</t>
  </si>
  <si>
    <t>hlavní chody</t>
  </si>
  <si>
    <t>přílohy</t>
  </si>
  <si>
    <t>saláty</t>
  </si>
  <si>
    <t>-</t>
  </si>
  <si>
    <t>jaro-podzim</t>
  </si>
  <si>
    <t>velikost skupiny</t>
  </si>
  <si>
    <t>* upravte cenu podle velikosti skupiny</t>
  </si>
  <si>
    <t>KARAFY S VODOU</t>
  </si>
  <si>
    <t>karafy s vodou a ovocem nebo bylinkami jsou zdarma</t>
  </si>
  <si>
    <t>ZÁLOHA (20%)</t>
  </si>
  <si>
    <t>pro potvrzení rezervace termínu je požadována úhrada zálohy ve výši 20% ze základní kalkulované ceny (bez nápojů)</t>
  </si>
  <si>
    <t>VEČEŘE Z OHNĚ cena/os (Kč)</t>
  </si>
  <si>
    <t>LEHKÉ OBČERSTVENÍ cena/os (Kč)</t>
  </si>
  <si>
    <t>RAUTOVÉ OBČERSTVENÍ cena/os (Kč)</t>
  </si>
  <si>
    <t>pronájem prostor (Kč) - bez služeb</t>
  </si>
  <si>
    <t>raut obsahuje sýrovo-uzeninová prkénka, kuřecí řízečky s bramborovým salátem, domácí jablečný štrúdl s vanilkovým krémem; nabídka pokrmů se dá upravit podle potřeby, pokrmy - viz tabulka níže</t>
  </si>
  <si>
    <t>lehké uvítací občerstvení se skládá z několika druhů tapas (jednohubek)  - viz tabulka níže</t>
  </si>
  <si>
    <t>NABÍDKA NÁPOJŮ</t>
  </si>
  <si>
    <t>počet dospělých  osob od</t>
  </si>
  <si>
    <t>počet dospělých osob do</t>
  </si>
  <si>
    <t>COCA-COLA/PEPSI/KOFOLA 0,3 l</t>
  </si>
  <si>
    <t>jméno</t>
  </si>
  <si>
    <t>typ akce</t>
  </si>
  <si>
    <t>počet osob</t>
  </si>
  <si>
    <t>datum</t>
  </si>
  <si>
    <t>pronájem prostor (Kč) - vč. služeb</t>
  </si>
  <si>
    <t>jednohubky/os</t>
  </si>
  <si>
    <t>sýrovo-uzeninové prkénko/os</t>
  </si>
  <si>
    <t xml:space="preserve">kuřecí řízečky s br. salátem/os </t>
  </si>
  <si>
    <t>štrúdl s van. krémem/os</t>
  </si>
  <si>
    <t>100 g</t>
  </si>
  <si>
    <t>200 g</t>
  </si>
  <si>
    <t>100 g + 100 g</t>
  </si>
  <si>
    <r>
      <t>Kč/jednotku (osobu)</t>
    </r>
    <r>
      <rPr>
        <b/>
        <sz val="11"/>
        <color rgb="FFEE0000"/>
        <rFont val="Calibri"/>
        <family val="2"/>
        <charset val="238"/>
        <scheme val="minor"/>
      </rPr>
      <t>*</t>
    </r>
  </si>
  <si>
    <t>cena je počítána za každou otevřenou láhev, v nabídce máme i nealko vína, prosecca a sekty</t>
  </si>
  <si>
    <t>objednat na akci lze pouze celý sud, cena je včetně výčepního zařízení, chlazení, zapojení a naražení, k dispozici je i velikost sudu 15 l (2 500 Kč) nebo 50 l (4 500 Kč)</t>
  </si>
  <si>
    <t>objednat na akci lze pouze celý sud, cena je včetně výčepního zařízení, chlazení, zapojení a naražení, k dispozici je i velikost sudu 30 l (3 000 Kč)</t>
  </si>
  <si>
    <t>MIMOSA</t>
  </si>
  <si>
    <t>svěží mix prosecca a pomerančového džusu</t>
  </si>
  <si>
    <t>VÝBĚR RUMŮ/WHISKEY TOP KVALITY 0,04 l</t>
  </si>
  <si>
    <t>moderně míchané drinky z ginů klasik, lemon, blood orange nebo pink strawberry do velkých sklenic o objemu 0,7 l, gin klasik k dispozici i v nealko verzi</t>
  </si>
  <si>
    <r>
      <t xml:space="preserve">GIN </t>
    </r>
    <r>
      <rPr>
        <sz val="11"/>
        <rFont val="Calibri"/>
        <family val="2"/>
      </rPr>
      <t>&amp; TONIC</t>
    </r>
    <r>
      <rPr>
        <sz val="11"/>
        <rFont val="Calibri"/>
        <family val="2"/>
        <scheme val="minor"/>
      </rPr>
      <t xml:space="preserve"> </t>
    </r>
  </si>
  <si>
    <t>CENOVÉ HLADINY</t>
  </si>
  <si>
    <t>RAUTOVÉ OBČERSTVENÍ (gramáž)</t>
  </si>
  <si>
    <t>LEHKÉ OBČERSTVENÍ (gramáž)</t>
  </si>
  <si>
    <t>VEČEŘE Z OHNĚ (počet degustačních porcí)</t>
  </si>
  <si>
    <t xml:space="preserve">PRONÁJEM PROSTOR vč. služeb </t>
  </si>
  <si>
    <t>VEČEŘE Z OHNĚ</t>
  </si>
  <si>
    <t>PRONÁJEM PROSTOR bez služeb</t>
  </si>
  <si>
    <t>unikátní ledová káva se sametově jemnou nitro texturou</t>
  </si>
  <si>
    <t xml:space="preserve">rumy Flor de Caña, A.H. Riise, Plantation, Millonario, Don Papa, whiskey Talisker, ... </t>
  </si>
  <si>
    <t>součástí jednodenního pronájmu je kompletní vybavení objektu (stoly, židle, nádobí), obsluha a celkový úklid, zvýhodněná cena pronájmu platí pouze při využití našeho cateringu v minimálním rozsahu "večeře z ohně"; v objektu je k dispozici dataprojektor, plátno, prezentér, dva bezdrátové mikrofony, velmi výkonná repro soustava (s možností připojení přes bluetooth) a jeden bluetooth přenosný reproduktor JBL, wifi je dostupná v celém objektu, v ceně pronájmu není započteno ubytování</t>
  </si>
  <si>
    <t>součástí jednodenního pronájmu je kompletní vybavení objektu (stoly, židle, nádobí), bez občerstvení a obsluhy, po akci budeme rádi za alespoň základní úklid - výzdoba, spotřebiče, stoly; v objektu je k dispozici 5 ledniček, automatický kávovar, trouba, varná deska, z techniky dataprojektor, plátno, prezentér, dva bezdrátové mikrofony a výkonná repro soustava (s možností připojení přes bluetooth), wifi je dostupná v celém objektu, v ceně pronájmu není započteno ubytování</t>
  </si>
  <si>
    <t>-  pro konání akce je minimální počet dospělých osob 20</t>
  </si>
  <si>
    <t>na grilovacím ohništi Ofyr se připravuje několik chodů po celý večer (zhruba od 18:00 do 24:00 nebo podle domluvy), pokrmy tvoří výběr z kombinace zeleniny, ryb, mořských plodů, kuřecí, vepřové maso, hovězí stařené stejky, tacos, sýry, saláty, dezerty a další speciality, konkrétní pokrmy závisí od sezónnosti a nabídce surovin od místních farmářů v době konání akce; nabídka je dostatečně pestrá i pro vegetariány; počet pokrmů - viz tabulka níže, připravujeme pro minimálně 20 dospělých osob</t>
  </si>
  <si>
    <t>oslava/meeting/párty</t>
  </si>
  <si>
    <t>přípitek může být prosecco/mimóza/gin-tonic/slivovice; lze připravit podle chuti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</si>
</sst>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EE0000"/>
      <name val="Calibri"/>
      <family val="2"/>
      <charset val="238"/>
      <scheme val="minor"/>
    </font>
    <font>
      <sz val="8"/>
      <color rgb="FFEE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9" fontId="0" fillId="0" borderId="0" xfId="1" applyFont="1" applyAlignment="1">
      <alignment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3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4" fillId="0" borderId="13" xfId="0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0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9" fontId="0" fillId="0" borderId="41" xfId="0" applyNumberFormat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1778-5282-4047-9265-6788E4AD06BD}">
  <dimension ref="B1:W62"/>
  <sheetViews>
    <sheetView tabSelected="1" workbookViewId="0">
      <selection activeCell="G9" sqref="G9"/>
    </sheetView>
  </sheetViews>
  <sheetFormatPr defaultRowHeight="14.4" x14ac:dyDescent="0.3"/>
  <cols>
    <col min="1" max="1" width="4.109375" style="1" customWidth="1"/>
    <col min="2" max="2" width="10.5546875" style="1" customWidth="1"/>
    <col min="3" max="3" width="41" style="1" customWidth="1"/>
    <col min="4" max="4" width="12.5546875" style="2" customWidth="1"/>
    <col min="5" max="5" width="12.109375" style="2" customWidth="1"/>
    <col min="6" max="6" width="13.88671875" style="2" customWidth="1"/>
    <col min="7" max="7" width="3.6640625" style="2" customWidth="1"/>
    <col min="8" max="8" width="13" style="1" customWidth="1"/>
    <col min="9" max="9" width="12.6640625" style="1" customWidth="1"/>
    <col min="10" max="10" width="12.21875" style="1" customWidth="1"/>
    <col min="11" max="11" width="13" style="1" customWidth="1"/>
    <col min="12" max="12" width="11.109375" style="1" customWidth="1"/>
    <col min="13" max="13" width="3.44140625" style="1" customWidth="1"/>
    <col min="14" max="14" width="10.109375" style="1" customWidth="1"/>
    <col min="15" max="15" width="9.88671875" style="1" customWidth="1"/>
    <col min="16" max="16" width="10.21875" style="1" customWidth="1"/>
    <col min="17" max="17" width="8.88671875" style="1"/>
    <col min="18" max="18" width="3.77734375" style="1" customWidth="1"/>
    <col min="19" max="19" width="13" style="1" customWidth="1"/>
    <col min="20" max="20" width="3.6640625" style="1" customWidth="1"/>
    <col min="21" max="23" width="12.33203125" style="1" customWidth="1"/>
    <col min="24" max="16384" width="8.88671875" style="1"/>
  </cols>
  <sheetData>
    <row r="1" spans="2:18" ht="15" thickBot="1" x14ac:dyDescent="0.35"/>
    <row r="2" spans="2:18" x14ac:dyDescent="0.3">
      <c r="B2" s="38" t="s">
        <v>76</v>
      </c>
      <c r="C2" s="91"/>
    </row>
    <row r="3" spans="2:18" x14ac:dyDescent="0.3">
      <c r="B3" s="39" t="s">
        <v>77</v>
      </c>
      <c r="C3" s="92" t="s">
        <v>110</v>
      </c>
    </row>
    <row r="4" spans="2:18" x14ac:dyDescent="0.3">
      <c r="B4" s="39" t="s">
        <v>78</v>
      </c>
      <c r="C4" s="92"/>
    </row>
    <row r="5" spans="2:18" ht="15" thickBot="1" x14ac:dyDescent="0.35">
      <c r="B5" s="40" t="s">
        <v>79</v>
      </c>
      <c r="C5" s="21"/>
    </row>
    <row r="6" spans="2:18" ht="15" thickBot="1" x14ac:dyDescent="0.35">
      <c r="D6" s="1"/>
      <c r="E6" s="1"/>
      <c r="F6" s="1"/>
      <c r="G6" s="1"/>
    </row>
    <row r="7" spans="2:18" ht="28.8" customHeight="1" thickBot="1" x14ac:dyDescent="0.35">
      <c r="C7" s="4"/>
      <c r="D7" s="29" t="s">
        <v>88</v>
      </c>
      <c r="E7" s="29" t="s">
        <v>16</v>
      </c>
      <c r="F7" s="30" t="s">
        <v>0</v>
      </c>
      <c r="H7" s="4" t="s">
        <v>5</v>
      </c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2:18" x14ac:dyDescent="0.3">
      <c r="C8" s="22" t="s">
        <v>19</v>
      </c>
      <c r="D8" s="6">
        <v>99</v>
      </c>
      <c r="E8" s="6">
        <v>0</v>
      </c>
      <c r="F8" s="7">
        <f>D8*E8</f>
        <v>0</v>
      </c>
      <c r="H8" s="1" t="s">
        <v>111</v>
      </c>
    </row>
    <row r="9" spans="2:18" x14ac:dyDescent="0.3">
      <c r="C9" s="23" t="s">
        <v>14</v>
      </c>
      <c r="D9" s="3">
        <f>J21</f>
        <v>250</v>
      </c>
      <c r="E9" s="24">
        <v>0</v>
      </c>
      <c r="F9" s="9">
        <f>D9*E9</f>
        <v>0</v>
      </c>
      <c r="H9" s="34" t="s">
        <v>71</v>
      </c>
      <c r="I9" s="34"/>
      <c r="J9" s="32"/>
    </row>
    <row r="10" spans="2:18" x14ac:dyDescent="0.3">
      <c r="C10" s="23" t="s">
        <v>15</v>
      </c>
      <c r="D10" s="3">
        <f>K21</f>
        <v>420</v>
      </c>
      <c r="E10" s="24">
        <v>0</v>
      </c>
      <c r="F10" s="9">
        <f>D10*E10</f>
        <v>0</v>
      </c>
      <c r="H10" s="34" t="s">
        <v>70</v>
      </c>
      <c r="I10" s="34"/>
      <c r="J10" s="32"/>
    </row>
    <row r="11" spans="2:18" ht="15" thickBot="1" x14ac:dyDescent="0.35">
      <c r="C11" s="109" t="s">
        <v>102</v>
      </c>
      <c r="D11" s="3">
        <f>L21</f>
        <v>1290</v>
      </c>
      <c r="E11" s="3">
        <v>0</v>
      </c>
      <c r="F11" s="9">
        <f t="shared" ref="F11" si="0">D11*E11</f>
        <v>0</v>
      </c>
      <c r="H11" s="1" t="s">
        <v>109</v>
      </c>
    </row>
    <row r="12" spans="2:18" ht="15.6" customHeight="1" x14ac:dyDescent="0.3">
      <c r="B12" s="35"/>
      <c r="C12" s="22" t="s">
        <v>101</v>
      </c>
      <c r="D12" s="6">
        <f>H21</f>
        <v>15900</v>
      </c>
      <c r="E12" s="6">
        <v>1</v>
      </c>
      <c r="F12" s="7">
        <f t="shared" ref="F12:F15" si="1">D12*E12</f>
        <v>15900</v>
      </c>
      <c r="G12" s="36"/>
      <c r="H12" s="1" t="s">
        <v>106</v>
      </c>
    </row>
    <row r="13" spans="2:18" ht="15.6" customHeight="1" thickBot="1" x14ac:dyDescent="0.35">
      <c r="C13" s="110" t="s">
        <v>103</v>
      </c>
      <c r="D13" s="11">
        <f>I21</f>
        <v>20900</v>
      </c>
      <c r="E13" s="11">
        <v>0</v>
      </c>
      <c r="F13" s="12">
        <f t="shared" si="1"/>
        <v>0</v>
      </c>
      <c r="H13" s="1" t="s">
        <v>107</v>
      </c>
    </row>
    <row r="14" spans="2:18" x14ac:dyDescent="0.3">
      <c r="C14" s="8" t="s">
        <v>17</v>
      </c>
      <c r="D14" s="3">
        <v>2100</v>
      </c>
      <c r="E14" s="3">
        <v>0</v>
      </c>
      <c r="F14" s="9">
        <f t="shared" si="1"/>
        <v>0</v>
      </c>
      <c r="H14" s="1" t="s">
        <v>18</v>
      </c>
    </row>
    <row r="15" spans="2:18" x14ac:dyDescent="0.3">
      <c r="C15" s="8" t="s">
        <v>11</v>
      </c>
      <c r="D15" s="3">
        <v>2300</v>
      </c>
      <c r="E15" s="3">
        <v>0</v>
      </c>
      <c r="F15" s="9">
        <f t="shared" si="1"/>
        <v>0</v>
      </c>
      <c r="H15" s="1" t="s">
        <v>10</v>
      </c>
    </row>
    <row r="16" spans="2:18" ht="15" customHeight="1" thickBot="1" x14ac:dyDescent="0.35">
      <c r="C16" s="10" t="s">
        <v>12</v>
      </c>
      <c r="D16" s="11">
        <v>1800</v>
      </c>
      <c r="E16" s="11">
        <v>0</v>
      </c>
      <c r="F16" s="12">
        <f>D16*E16</f>
        <v>0</v>
      </c>
      <c r="H16" s="1" t="s">
        <v>9</v>
      </c>
      <c r="L16" s="5"/>
    </row>
    <row r="17" spans="2:23" ht="15" customHeight="1" thickBot="1" x14ac:dyDescent="0.35">
      <c r="C17" s="93" t="s">
        <v>61</v>
      </c>
      <c r="D17" s="3"/>
      <c r="E17" s="3"/>
      <c r="F17" s="3"/>
      <c r="L17" s="5"/>
      <c r="M17"/>
    </row>
    <row r="18" spans="2:23" ht="13.8" hidden="1" customHeight="1" thickBot="1" x14ac:dyDescent="0.35">
      <c r="C18" s="31"/>
      <c r="D18" s="3"/>
      <c r="E18" s="3"/>
      <c r="F18" s="3">
        <f>SUM(F8:F16)</f>
        <v>15900</v>
      </c>
      <c r="L18" s="5"/>
      <c r="M18"/>
    </row>
    <row r="19" spans="2:23" ht="48.6" customHeight="1" thickBot="1" x14ac:dyDescent="0.35">
      <c r="D19" s="3"/>
      <c r="E19" s="3"/>
      <c r="F19" s="3"/>
      <c r="H19" s="128" t="s">
        <v>97</v>
      </c>
      <c r="I19" s="129"/>
      <c r="J19" s="129"/>
      <c r="K19" s="129"/>
      <c r="L19" s="130"/>
      <c r="M19"/>
      <c r="N19" s="125" t="s">
        <v>100</v>
      </c>
      <c r="O19" s="126"/>
      <c r="P19" s="126"/>
      <c r="Q19" s="127"/>
      <c r="R19" s="62"/>
      <c r="S19" s="41" t="s">
        <v>99</v>
      </c>
      <c r="T19" s="62"/>
      <c r="U19" s="125" t="s">
        <v>98</v>
      </c>
      <c r="V19" s="126"/>
      <c r="W19" s="127"/>
    </row>
    <row r="20" spans="2:23" ht="43.2" customHeight="1" thickBot="1" x14ac:dyDescent="0.35">
      <c r="C20" s="58" t="s">
        <v>60</v>
      </c>
      <c r="D20" s="59" t="s">
        <v>73</v>
      </c>
      <c r="E20" s="60" t="s">
        <v>74</v>
      </c>
      <c r="F20" s="61" t="s">
        <v>48</v>
      </c>
      <c r="G20" s="1"/>
      <c r="H20" s="56" t="s">
        <v>80</v>
      </c>
      <c r="I20" s="57" t="s">
        <v>69</v>
      </c>
      <c r="J20" s="41" t="s">
        <v>67</v>
      </c>
      <c r="K20" s="42" t="s">
        <v>68</v>
      </c>
      <c r="L20" s="41" t="s">
        <v>66</v>
      </c>
      <c r="N20" s="63" t="s">
        <v>54</v>
      </c>
      <c r="O20" s="64" t="s">
        <v>55</v>
      </c>
      <c r="P20" s="64" t="s">
        <v>56</v>
      </c>
      <c r="Q20" s="65" t="s">
        <v>57</v>
      </c>
      <c r="R20" s="62"/>
      <c r="S20" s="58" t="s">
        <v>81</v>
      </c>
      <c r="T20" s="62"/>
      <c r="U20" s="63" t="s">
        <v>82</v>
      </c>
      <c r="V20" s="64" t="s">
        <v>83</v>
      </c>
      <c r="W20" s="65" t="s">
        <v>84</v>
      </c>
    </row>
    <row r="21" spans="2:23" ht="15" customHeight="1" x14ac:dyDescent="0.3">
      <c r="C21" s="66" t="s">
        <v>49</v>
      </c>
      <c r="D21" s="111">
        <v>20</v>
      </c>
      <c r="E21" s="112">
        <v>30</v>
      </c>
      <c r="F21" s="118" t="s">
        <v>50</v>
      </c>
      <c r="G21" s="1"/>
      <c r="H21" s="113">
        <v>15900</v>
      </c>
      <c r="I21" s="114">
        <v>20900</v>
      </c>
      <c r="J21" s="73">
        <v>250</v>
      </c>
      <c r="K21" s="66">
        <v>420</v>
      </c>
      <c r="L21" s="74">
        <v>1290</v>
      </c>
      <c r="N21" s="43">
        <v>2</v>
      </c>
      <c r="O21" s="44">
        <v>4</v>
      </c>
      <c r="P21" s="44">
        <v>4</v>
      </c>
      <c r="Q21" s="45">
        <v>2</v>
      </c>
      <c r="R21" s="2"/>
      <c r="S21" s="46" t="s">
        <v>85</v>
      </c>
      <c r="T21" s="2"/>
      <c r="U21" s="43" t="s">
        <v>86</v>
      </c>
      <c r="V21" s="44" t="s">
        <v>87</v>
      </c>
      <c r="W21" s="45" t="s">
        <v>86</v>
      </c>
    </row>
    <row r="22" spans="2:23" ht="15" customHeight="1" x14ac:dyDescent="0.3">
      <c r="C22" s="67" t="s">
        <v>51</v>
      </c>
      <c r="D22" s="69">
        <v>31</v>
      </c>
      <c r="E22" s="70">
        <v>40</v>
      </c>
      <c r="F22" s="71" t="s">
        <v>59</v>
      </c>
      <c r="G22" s="1"/>
      <c r="H22" s="113">
        <v>18900</v>
      </c>
      <c r="I22" s="114">
        <v>23900</v>
      </c>
      <c r="J22" s="75">
        <v>245</v>
      </c>
      <c r="K22" s="67">
        <v>415</v>
      </c>
      <c r="L22" s="72">
        <v>1240</v>
      </c>
      <c r="N22" s="47">
        <v>2</v>
      </c>
      <c r="O22" s="48">
        <v>4</v>
      </c>
      <c r="P22" s="48">
        <v>4</v>
      </c>
      <c r="Q22" s="49">
        <v>2</v>
      </c>
      <c r="R22" s="2"/>
      <c r="S22" s="50" t="s">
        <v>85</v>
      </c>
      <c r="T22" s="2"/>
      <c r="U22" s="43" t="s">
        <v>86</v>
      </c>
      <c r="V22" s="44" t="s">
        <v>87</v>
      </c>
      <c r="W22" s="45" t="s">
        <v>86</v>
      </c>
    </row>
    <row r="23" spans="2:23" ht="15" customHeight="1" x14ac:dyDescent="0.3">
      <c r="C23" s="67" t="s">
        <v>52</v>
      </c>
      <c r="D23" s="69">
        <v>41</v>
      </c>
      <c r="E23" s="70">
        <v>50</v>
      </c>
      <c r="F23" s="71" t="s">
        <v>59</v>
      </c>
      <c r="G23" s="1"/>
      <c r="H23" s="113">
        <v>22900</v>
      </c>
      <c r="I23" s="114">
        <v>27900</v>
      </c>
      <c r="J23" s="75">
        <v>240</v>
      </c>
      <c r="K23" s="67">
        <v>410</v>
      </c>
      <c r="L23" s="72">
        <v>1190</v>
      </c>
      <c r="N23" s="47">
        <v>2</v>
      </c>
      <c r="O23" s="48">
        <v>4</v>
      </c>
      <c r="P23" s="48">
        <v>4</v>
      </c>
      <c r="Q23" s="49">
        <v>2</v>
      </c>
      <c r="R23" s="2"/>
      <c r="S23" s="50" t="s">
        <v>85</v>
      </c>
      <c r="T23" s="2"/>
      <c r="U23" s="43" t="s">
        <v>86</v>
      </c>
      <c r="V23" s="44" t="s">
        <v>87</v>
      </c>
      <c r="W23" s="45" t="s">
        <v>86</v>
      </c>
    </row>
    <row r="24" spans="2:23" ht="15" customHeight="1" thickBot="1" x14ac:dyDescent="0.35">
      <c r="C24" s="68" t="s">
        <v>53</v>
      </c>
      <c r="D24" s="76">
        <v>51</v>
      </c>
      <c r="E24" s="77">
        <v>70</v>
      </c>
      <c r="F24" s="78" t="s">
        <v>59</v>
      </c>
      <c r="G24" s="1"/>
      <c r="H24" s="115">
        <v>27900</v>
      </c>
      <c r="I24" s="116">
        <v>32900</v>
      </c>
      <c r="J24" s="80">
        <v>235</v>
      </c>
      <c r="K24" s="68">
        <v>405</v>
      </c>
      <c r="L24" s="79">
        <v>1140</v>
      </c>
      <c r="N24" s="51">
        <v>2</v>
      </c>
      <c r="O24" s="52">
        <v>4</v>
      </c>
      <c r="P24" s="52">
        <v>4</v>
      </c>
      <c r="Q24" s="53">
        <v>2</v>
      </c>
      <c r="R24" s="2"/>
      <c r="S24" s="54" t="s">
        <v>85</v>
      </c>
      <c r="T24" s="2"/>
      <c r="U24" s="51" t="s">
        <v>86</v>
      </c>
      <c r="V24" s="55" t="s">
        <v>87</v>
      </c>
      <c r="W24" s="53" t="s">
        <v>86</v>
      </c>
    </row>
    <row r="25" spans="2:23" ht="12" customHeight="1" x14ac:dyDescent="0.3">
      <c r="C25" s="108" t="s">
        <v>43</v>
      </c>
      <c r="D25" s="3"/>
      <c r="E25" s="3"/>
      <c r="F25" s="3"/>
      <c r="L25" s="5"/>
    </row>
    <row r="26" spans="2:23" ht="12" customHeight="1" x14ac:dyDescent="0.3">
      <c r="C26" s="108" t="s">
        <v>108</v>
      </c>
      <c r="D26" s="3"/>
      <c r="E26" s="3"/>
      <c r="F26" s="3"/>
      <c r="H26" s="117"/>
      <c r="I26" s="117"/>
    </row>
    <row r="27" spans="2:23" ht="15" thickBot="1" x14ac:dyDescent="0.35">
      <c r="C27" s="27"/>
      <c r="D27" s="3"/>
      <c r="E27" s="3"/>
      <c r="F27" s="3"/>
    </row>
    <row r="28" spans="2:23" ht="15" thickBot="1" x14ac:dyDescent="0.35">
      <c r="C28" s="119" t="s">
        <v>72</v>
      </c>
      <c r="D28" s="120"/>
      <c r="E28" s="120"/>
      <c r="F28" s="121"/>
    </row>
    <row r="29" spans="2:23" ht="14.25" customHeight="1" x14ac:dyDescent="0.3">
      <c r="B29" s="81"/>
      <c r="C29" s="82" t="s">
        <v>62</v>
      </c>
      <c r="D29" s="83">
        <v>0</v>
      </c>
      <c r="E29" s="83" t="s">
        <v>58</v>
      </c>
      <c r="F29" s="84" t="s">
        <v>58</v>
      </c>
      <c r="G29" s="85"/>
      <c r="H29" s="85" t="s">
        <v>63</v>
      </c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</row>
    <row r="30" spans="2:23" ht="14.25" customHeight="1" x14ac:dyDescent="0.3">
      <c r="C30" s="8" t="s">
        <v>1</v>
      </c>
      <c r="D30" s="2">
        <v>65</v>
      </c>
      <c r="E30" s="2">
        <v>0</v>
      </c>
      <c r="F30" s="9">
        <f>D30*E30</f>
        <v>0</v>
      </c>
      <c r="G30" s="1"/>
      <c r="H30" s="1" t="s">
        <v>45</v>
      </c>
    </row>
    <row r="31" spans="2:23" ht="14.25" customHeight="1" x14ac:dyDescent="0.3">
      <c r="B31" s="81"/>
      <c r="C31" s="86" t="s">
        <v>24</v>
      </c>
      <c r="D31" s="81">
        <v>90</v>
      </c>
      <c r="E31" s="81">
        <v>0</v>
      </c>
      <c r="F31" s="87">
        <f t="shared" ref="F31:F34" si="2">D31*E31</f>
        <v>0</v>
      </c>
      <c r="G31" s="85"/>
      <c r="H31" s="85" t="s">
        <v>25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2:23" ht="14.25" customHeight="1" x14ac:dyDescent="0.3">
      <c r="B32" s="81"/>
      <c r="C32" s="86" t="s">
        <v>26</v>
      </c>
      <c r="D32" s="81">
        <v>120</v>
      </c>
      <c r="E32" s="81">
        <v>0</v>
      </c>
      <c r="F32" s="87">
        <f t="shared" si="2"/>
        <v>0</v>
      </c>
      <c r="G32" s="85"/>
      <c r="H32" s="85" t="s">
        <v>104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2:18" ht="14.25" customHeight="1" x14ac:dyDescent="0.3">
      <c r="B33" s="81"/>
      <c r="C33" s="86" t="s">
        <v>27</v>
      </c>
      <c r="D33" s="81">
        <v>50</v>
      </c>
      <c r="E33" s="81">
        <v>0</v>
      </c>
      <c r="F33" s="87">
        <f t="shared" si="2"/>
        <v>0</v>
      </c>
      <c r="G33" s="85"/>
      <c r="H33" s="85" t="s">
        <v>28</v>
      </c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2:18" ht="14.25" customHeight="1" x14ac:dyDescent="0.3">
      <c r="B34" s="81"/>
      <c r="C34" s="86" t="s">
        <v>75</v>
      </c>
      <c r="D34" s="81">
        <v>60</v>
      </c>
      <c r="E34" s="81">
        <v>0</v>
      </c>
      <c r="F34" s="87">
        <f t="shared" si="2"/>
        <v>0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2:18" ht="14.25" customHeight="1" thickBot="1" x14ac:dyDescent="0.35">
      <c r="B35" s="81"/>
      <c r="C35" s="88" t="s">
        <v>29</v>
      </c>
      <c r="D35" s="89">
        <v>60</v>
      </c>
      <c r="E35" s="89">
        <v>0</v>
      </c>
      <c r="F35" s="90">
        <f t="shared" ref="F35" si="3">D35*E35</f>
        <v>0</v>
      </c>
      <c r="G35" s="85"/>
      <c r="H35" s="85" t="s">
        <v>33</v>
      </c>
      <c r="I35" s="85"/>
      <c r="J35" s="85"/>
      <c r="K35" s="85"/>
      <c r="L35" s="85"/>
      <c r="M35" s="85"/>
      <c r="N35" s="85"/>
      <c r="O35" s="85"/>
      <c r="P35" s="85"/>
      <c r="Q35" s="85"/>
      <c r="R35" s="85"/>
    </row>
    <row r="36" spans="2:18" x14ac:dyDescent="0.3">
      <c r="C36" s="37" t="s">
        <v>20</v>
      </c>
      <c r="D36" s="13">
        <v>590</v>
      </c>
      <c r="E36" s="13">
        <v>0</v>
      </c>
      <c r="F36" s="7">
        <f t="shared" ref="F36:F50" si="4">D36*E36</f>
        <v>0</v>
      </c>
      <c r="G36" s="1"/>
      <c r="H36" s="1" t="s">
        <v>89</v>
      </c>
    </row>
    <row r="37" spans="2:18" x14ac:dyDescent="0.3">
      <c r="C37" s="26" t="s">
        <v>21</v>
      </c>
      <c r="D37" s="3">
        <v>550</v>
      </c>
      <c r="E37" s="2">
        <v>0</v>
      </c>
      <c r="F37" s="9">
        <f>D37*E37</f>
        <v>0</v>
      </c>
      <c r="G37" s="1"/>
    </row>
    <row r="38" spans="2:18" x14ac:dyDescent="0.3">
      <c r="C38" s="26" t="s">
        <v>13</v>
      </c>
      <c r="D38" s="3">
        <v>590</v>
      </c>
      <c r="E38" s="2">
        <v>0</v>
      </c>
      <c r="F38" s="9">
        <f>D38*E38</f>
        <v>0</v>
      </c>
      <c r="G38" s="1"/>
    </row>
    <row r="39" spans="2:18" ht="14.25" customHeight="1" x14ac:dyDescent="0.3">
      <c r="B39" s="81"/>
      <c r="C39" s="86" t="s">
        <v>30</v>
      </c>
      <c r="D39" s="94">
        <v>3500</v>
      </c>
      <c r="E39" s="95">
        <v>0</v>
      </c>
      <c r="F39" s="96">
        <f t="shared" si="4"/>
        <v>0</v>
      </c>
      <c r="G39" s="97"/>
      <c r="H39" s="97" t="s">
        <v>90</v>
      </c>
      <c r="I39" s="97"/>
      <c r="J39" s="97"/>
      <c r="K39" s="97"/>
      <c r="L39" s="85"/>
      <c r="M39" s="85"/>
      <c r="N39" s="85"/>
      <c r="O39" s="85"/>
      <c r="P39" s="85"/>
      <c r="Q39" s="85"/>
      <c r="R39" s="85"/>
    </row>
    <row r="40" spans="2:18" ht="14.25" customHeight="1" x14ac:dyDescent="0.3">
      <c r="B40" s="81"/>
      <c r="C40" s="86" t="s">
        <v>44</v>
      </c>
      <c r="D40" s="94">
        <v>2000</v>
      </c>
      <c r="E40" s="95">
        <v>0</v>
      </c>
      <c r="F40" s="96">
        <f t="shared" si="4"/>
        <v>0</v>
      </c>
      <c r="G40" s="97"/>
      <c r="H40" s="97" t="s">
        <v>91</v>
      </c>
      <c r="I40" s="97"/>
      <c r="J40" s="97"/>
      <c r="K40" s="97"/>
      <c r="L40" s="85"/>
      <c r="M40" s="85"/>
      <c r="N40" s="85"/>
      <c r="O40" s="85"/>
      <c r="P40" s="85"/>
      <c r="Q40" s="85"/>
      <c r="R40" s="85"/>
    </row>
    <row r="41" spans="2:18" x14ac:dyDescent="0.3">
      <c r="C41" s="26" t="s">
        <v>2</v>
      </c>
      <c r="D41" s="2">
        <v>55</v>
      </c>
      <c r="E41" s="2">
        <v>0</v>
      </c>
      <c r="F41" s="9">
        <f>D41*E41</f>
        <v>0</v>
      </c>
      <c r="G41" s="1"/>
    </row>
    <row r="42" spans="2:18" ht="15" thickBot="1" x14ac:dyDescent="0.35">
      <c r="C42" s="28" t="s">
        <v>7</v>
      </c>
      <c r="D42" s="14">
        <v>45</v>
      </c>
      <c r="E42" s="14">
        <v>0</v>
      </c>
      <c r="F42" s="12">
        <f t="shared" si="4"/>
        <v>0</v>
      </c>
      <c r="G42" s="1"/>
      <c r="H42" s="1" t="s">
        <v>6</v>
      </c>
    </row>
    <row r="43" spans="2:18" x14ac:dyDescent="0.3">
      <c r="C43" s="26" t="s">
        <v>22</v>
      </c>
      <c r="D43" s="95">
        <v>55</v>
      </c>
      <c r="E43" s="2">
        <v>0</v>
      </c>
      <c r="F43" s="9">
        <f>D43*E43</f>
        <v>0</v>
      </c>
      <c r="G43" s="1"/>
    </row>
    <row r="44" spans="2:18" x14ac:dyDescent="0.3">
      <c r="C44" s="26" t="s">
        <v>23</v>
      </c>
      <c r="D44" s="2">
        <v>95</v>
      </c>
      <c r="E44" s="2">
        <v>0</v>
      </c>
      <c r="F44" s="9">
        <f>D44*E44</f>
        <v>0</v>
      </c>
      <c r="G44" s="1"/>
      <c r="H44" s="85" t="s">
        <v>46</v>
      </c>
      <c r="I44" s="85"/>
      <c r="J44" s="85"/>
    </row>
    <row r="45" spans="2:18" x14ac:dyDescent="0.3">
      <c r="C45" s="98" t="s">
        <v>94</v>
      </c>
      <c r="D45" s="99">
        <v>160</v>
      </c>
      <c r="E45" s="99">
        <v>0</v>
      </c>
      <c r="F45" s="100">
        <f>D45*E45</f>
        <v>0</v>
      </c>
      <c r="G45" s="101"/>
      <c r="H45" s="102" t="s">
        <v>105</v>
      </c>
      <c r="I45" s="102"/>
      <c r="J45" s="102"/>
    </row>
    <row r="46" spans="2:18" x14ac:dyDescent="0.3">
      <c r="C46" s="98" t="s">
        <v>96</v>
      </c>
      <c r="D46" s="99">
        <v>200</v>
      </c>
      <c r="E46" s="99">
        <v>0</v>
      </c>
      <c r="F46" s="100">
        <f t="shared" si="4"/>
        <v>0</v>
      </c>
      <c r="G46" s="101"/>
      <c r="H46" s="101" t="s">
        <v>95</v>
      </c>
      <c r="I46" s="101"/>
      <c r="J46" s="101"/>
    </row>
    <row r="47" spans="2:18" x14ac:dyDescent="0.3">
      <c r="C47" s="98" t="s">
        <v>42</v>
      </c>
      <c r="D47" s="99">
        <v>160</v>
      </c>
      <c r="E47" s="99">
        <v>0</v>
      </c>
      <c r="F47" s="100">
        <f t="shared" si="4"/>
        <v>0</v>
      </c>
      <c r="G47" s="101"/>
      <c r="H47" s="101" t="s">
        <v>34</v>
      </c>
      <c r="I47" s="101"/>
      <c r="J47" s="101"/>
    </row>
    <row r="48" spans="2:18" x14ac:dyDescent="0.3">
      <c r="C48" s="98" t="s">
        <v>41</v>
      </c>
      <c r="D48" s="99">
        <v>150</v>
      </c>
      <c r="E48" s="99">
        <v>0</v>
      </c>
      <c r="F48" s="100">
        <f t="shared" ref="F48" si="5">D48*E48</f>
        <v>0</v>
      </c>
      <c r="G48" s="101"/>
      <c r="H48" s="101" t="s">
        <v>35</v>
      </c>
      <c r="I48" s="101"/>
      <c r="J48" s="101"/>
    </row>
    <row r="49" spans="2:10" x14ac:dyDescent="0.3">
      <c r="C49" s="98" t="s">
        <v>92</v>
      </c>
      <c r="D49" s="99">
        <v>135</v>
      </c>
      <c r="E49" s="99">
        <v>0</v>
      </c>
      <c r="F49" s="100">
        <f>D49*E49</f>
        <v>0</v>
      </c>
      <c r="G49" s="101"/>
      <c r="H49" s="101" t="s">
        <v>93</v>
      </c>
      <c r="I49" s="101"/>
      <c r="J49" s="101"/>
    </row>
    <row r="50" spans="2:10" x14ac:dyDescent="0.3">
      <c r="B50" s="25"/>
      <c r="C50" s="98" t="s">
        <v>37</v>
      </c>
      <c r="D50" s="99">
        <v>200</v>
      </c>
      <c r="E50" s="103">
        <v>0</v>
      </c>
      <c r="F50" s="100">
        <f t="shared" si="4"/>
        <v>0</v>
      </c>
      <c r="G50" s="101"/>
      <c r="H50" s="102" t="s">
        <v>36</v>
      </c>
      <c r="I50" s="102"/>
      <c r="J50" s="102"/>
    </row>
    <row r="51" spans="2:10" x14ac:dyDescent="0.3">
      <c r="C51" s="98" t="s">
        <v>38</v>
      </c>
      <c r="D51" s="99">
        <v>230</v>
      </c>
      <c r="E51" s="103">
        <v>0</v>
      </c>
      <c r="F51" s="100">
        <f>D51*E51</f>
        <v>0</v>
      </c>
      <c r="G51" s="101"/>
      <c r="H51" s="101" t="s">
        <v>47</v>
      </c>
      <c r="I51" s="101"/>
      <c r="J51" s="101"/>
    </row>
    <row r="52" spans="2:10" x14ac:dyDescent="0.3">
      <c r="B52" s="25"/>
      <c r="C52" s="98" t="s">
        <v>31</v>
      </c>
      <c r="D52" s="99">
        <v>210</v>
      </c>
      <c r="E52" s="103">
        <v>0</v>
      </c>
      <c r="F52" s="100">
        <f t="shared" ref="F52:F54" si="6">D52*E52</f>
        <v>0</v>
      </c>
      <c r="G52" s="101"/>
      <c r="H52" s="102"/>
      <c r="I52" s="102"/>
      <c r="J52" s="102"/>
    </row>
    <row r="53" spans="2:10" x14ac:dyDescent="0.3">
      <c r="B53" s="25"/>
      <c r="C53" s="98" t="s">
        <v>39</v>
      </c>
      <c r="D53" s="99">
        <v>170</v>
      </c>
      <c r="E53" s="103">
        <v>0</v>
      </c>
      <c r="F53" s="100">
        <f t="shared" si="6"/>
        <v>0</v>
      </c>
      <c r="G53" s="101"/>
      <c r="H53" s="101" t="s">
        <v>32</v>
      </c>
      <c r="I53" s="101"/>
      <c r="J53" s="101"/>
    </row>
    <row r="54" spans="2:10" ht="15" thickBot="1" x14ac:dyDescent="0.35">
      <c r="B54" s="25"/>
      <c r="C54" s="104" t="s">
        <v>40</v>
      </c>
      <c r="D54" s="105">
        <v>145</v>
      </c>
      <c r="E54" s="106">
        <v>0</v>
      </c>
      <c r="F54" s="107">
        <f t="shared" si="6"/>
        <v>0</v>
      </c>
      <c r="G54" s="101"/>
      <c r="H54" s="102"/>
      <c r="I54" s="102"/>
      <c r="J54" s="102"/>
    </row>
    <row r="55" spans="2:10" ht="15" thickBot="1" x14ac:dyDescent="0.35">
      <c r="C55" s="10" t="s">
        <v>4</v>
      </c>
      <c r="D55" s="14">
        <v>690</v>
      </c>
      <c r="E55" s="14">
        <v>0</v>
      </c>
      <c r="F55" s="12">
        <f t="shared" ref="F55" si="7">D55*E55</f>
        <v>0</v>
      </c>
      <c r="G55" s="1"/>
      <c r="H55" s="1" t="s">
        <v>8</v>
      </c>
    </row>
    <row r="56" spans="2:10" ht="15" thickBot="1" x14ac:dyDescent="0.35">
      <c r="F56" s="3"/>
      <c r="G56" s="1"/>
    </row>
    <row r="57" spans="2:10" ht="15" thickBot="1" x14ac:dyDescent="0.35">
      <c r="C57" s="17" t="s">
        <v>3</v>
      </c>
      <c r="D57" s="18"/>
      <c r="E57" s="19"/>
      <c r="F57" s="20">
        <f>SUM(F8:F16,F29:F55)</f>
        <v>15900</v>
      </c>
    </row>
    <row r="58" spans="2:10" ht="15" thickBot="1" x14ac:dyDescent="0.35">
      <c r="C58" s="122" t="s">
        <v>64</v>
      </c>
      <c r="D58" s="123"/>
      <c r="E58" s="124"/>
      <c r="F58" s="33">
        <f>F18*0.2</f>
        <v>3180</v>
      </c>
      <c r="H58" s="1" t="s">
        <v>65</v>
      </c>
    </row>
    <row r="60" spans="2:10" x14ac:dyDescent="0.3">
      <c r="C60" s="108"/>
    </row>
    <row r="62" spans="2:10" x14ac:dyDescent="0.3">
      <c r="C62" s="27"/>
    </row>
  </sheetData>
  <mergeCells count="5">
    <mergeCell ref="C28:F28"/>
    <mergeCell ref="C58:E58"/>
    <mergeCell ref="N19:Q19"/>
    <mergeCell ref="U19:W19"/>
    <mergeCell ref="H19:L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jan kočař</cp:lastModifiedBy>
  <dcterms:created xsi:type="dcterms:W3CDTF">2021-07-28T08:55:10Z</dcterms:created>
  <dcterms:modified xsi:type="dcterms:W3CDTF">2025-08-16T08:10:13Z</dcterms:modified>
</cp:coreProperties>
</file>