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ko\Documents\!Soukromé\!blizko nebe\cenik\vzor svatby 2025\08_25 (2)\"/>
    </mc:Choice>
  </mc:AlternateContent>
  <xr:revisionPtr revIDLastSave="0" documentId="13_ncr:1_{3844BE6F-6494-4932-8116-8EF86B52E8D6}" xr6:coauthVersionLast="47" xr6:coauthVersionMax="47" xr10:uidLastSave="{00000000-0000-0000-0000-000000000000}"/>
  <bookViews>
    <workbookView xWindow="-108" yWindow="-108" windowWidth="23256" windowHeight="13896" xr2:uid="{997B1904-F35F-4983-B027-8595BCC1DC2B}"/>
  </bookViews>
  <sheets>
    <sheet name="nabídk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D12" i="1"/>
  <c r="D11" i="1"/>
  <c r="D9" i="1"/>
  <c r="D13" i="1"/>
  <c r="F13" i="1" s="1"/>
  <c r="F53" i="1"/>
  <c r="F52" i="1"/>
  <c r="F51" i="1"/>
  <c r="F50" i="1"/>
  <c r="F49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D14" i="1"/>
  <c r="D10" i="1" l="1"/>
  <c r="F10" i="1" l="1"/>
  <c r="F11" i="1"/>
  <c r="F14" i="1" l="1"/>
  <c r="F9" i="1" l="1"/>
  <c r="F8" i="1" l="1"/>
  <c r="F12" i="1" l="1"/>
  <c r="F55" i="1" s="1"/>
  <c r="F16" i="1" l="1"/>
  <c r="F56" i="1" s="1"/>
</calcChain>
</file>

<file path=xl/sharedStrings.xml><?xml version="1.0" encoding="utf-8"?>
<sst xmlns="http://schemas.openxmlformats.org/spreadsheetml/2006/main" count="129" uniqueCount="113">
  <si>
    <t>celkem v Kč</t>
  </si>
  <si>
    <t>KÁVA</t>
  </si>
  <si>
    <t>LAHVOVÉ PIVO PLZEŇ</t>
  </si>
  <si>
    <t>CELKEM (Kč včetně DPH)</t>
  </si>
  <si>
    <t>VODNÍ DÝMKA</t>
  </si>
  <si>
    <t>poznámka</t>
  </si>
  <si>
    <t>světlý, polotmavý i mix příchutí</t>
  </si>
  <si>
    <t xml:space="preserve">NEALKO LAHVOVÝ BIRELL </t>
  </si>
  <si>
    <t>ovocný tabák s mátovou příchutí, k dispozici máme i náhradní náústky pro hygienickém použití dýmky více osobami</t>
  </si>
  <si>
    <t>SEKT (0,7 L)</t>
  </si>
  <si>
    <t>LEHKÉ OBČERSTVENÍ</t>
  </si>
  <si>
    <t>RAUTOVÉ OBČERSTVENÍ</t>
  </si>
  <si>
    <t>jednotek (osob)</t>
  </si>
  <si>
    <t>PŘÍPITEK</t>
  </si>
  <si>
    <t>LÁHEV VÍNA (0,7 l)</t>
  </si>
  <si>
    <t>PROSECCO (0,7 l)</t>
  </si>
  <si>
    <t>NAVRÁTILOVA SLIVOVICA 0,02 l</t>
  </si>
  <si>
    <t>DIPLOMATICO 0,04 l</t>
  </si>
  <si>
    <t>KÁVOVÝ SPECIÁL - GREPRESSO</t>
  </si>
  <si>
    <t>espresso s tonikem, grepovým džusem, ledem a plátkem grepu</t>
  </si>
  <si>
    <t>KÁVOVÝ SPECIÁL - NITRO COLD BREW</t>
  </si>
  <si>
    <t>ČAJ</t>
  </si>
  <si>
    <t>výběr z čajů ovocných, zelených nebo černých</t>
  </si>
  <si>
    <t>DŽUS 0,3 l</t>
  </si>
  <si>
    <t>TOČENÉ PIVO PLZEŇ (30 l sud)</t>
  </si>
  <si>
    <t>MOJITO</t>
  </si>
  <si>
    <t>mojito bez alkoholu</t>
  </si>
  <si>
    <t xml:space="preserve">džus dle výběru předem </t>
  </si>
  <si>
    <t>moderně míchaný aperol spritz</t>
  </si>
  <si>
    <t>svěží mix prosecca a domácího levandulového sirupu</t>
  </si>
  <si>
    <t>NITRO NEGRONI</t>
  </si>
  <si>
    <t xml:space="preserve">VIRGIN MOJITO </t>
  </si>
  <si>
    <t xml:space="preserve">CUBA LIBRE </t>
  </si>
  <si>
    <t xml:space="preserve">MOMO SPRITZ </t>
  </si>
  <si>
    <t xml:space="preserve">APEROL SPRITZ </t>
  </si>
  <si>
    <t>-  děti do 3 let mají občerstvení zdarma, děti do 15 let (včetně) 50% sleva</t>
  </si>
  <si>
    <t>TOČENÝ BIRELL/MALINOVKA/KOFOLA (15 l sud)</t>
  </si>
  <si>
    <t>všechny druhy káv klasických, mléčných nebo ledových</t>
  </si>
  <si>
    <t>případně jiné druhy rumů nebo whiskey (podle domluvy předem)</t>
  </si>
  <si>
    <t>ultramoderní letní koktejl na ledu s obsahem ginu, vermutu a campari, sametově hladká nitro textura</t>
  </si>
  <si>
    <t>* upravte cenu podle velikosti skupiny</t>
  </si>
  <si>
    <t>velikost skupiny</t>
  </si>
  <si>
    <t>dostupnost</t>
  </si>
  <si>
    <t>předkrmy/polévky</t>
  </si>
  <si>
    <t>hlavní chody</t>
  </si>
  <si>
    <t>přílohy</t>
  </si>
  <si>
    <t>saláty</t>
  </si>
  <si>
    <t>malá</t>
  </si>
  <si>
    <t>celý rok</t>
  </si>
  <si>
    <t>střední</t>
  </si>
  <si>
    <t>velká</t>
  </si>
  <si>
    <t>jaro-podzim</t>
  </si>
  <si>
    <t>extra velká</t>
  </si>
  <si>
    <t>ZÁLOHA (20%)</t>
  </si>
  <si>
    <t>pro potvrzení rezervace termínu je požadována úhrada zálohy ve výši 20% ze základní kalkulované ceny (bez nápojů)</t>
  </si>
  <si>
    <t>VEČEŘE Z OHNĚ cena/os (Kč)</t>
  </si>
  <si>
    <t>LEHKÉ OBČERSTVENÍ cena/os (Kč)</t>
  </si>
  <si>
    <t>RAUTOVÉ OBČERSTVENÍ cena/os (Kč)</t>
  </si>
  <si>
    <t>KARAFY S VODOU</t>
  </si>
  <si>
    <t>-</t>
  </si>
  <si>
    <t>karafy s vodou a ovocem nebo bylinkami jsou zdarma</t>
  </si>
  <si>
    <t>raut obsahuje sýrovo-uzeninová prkénka, kuřecí řízečky s bramborovým salátem, domácí jablečný štrúdl s vanilkovým krémem; nabídka pokrmů se dá upravit podle potřeby, pokrmy - viz tabulka níže</t>
  </si>
  <si>
    <t>sýrovo-uzeninové prkénko/os</t>
  </si>
  <si>
    <t xml:space="preserve">kuřecí řízečky s br. salátem/os </t>
  </si>
  <si>
    <t>200 g</t>
  </si>
  <si>
    <t>SLAVNOSTNÍ OBĚD cena/os (Kč)</t>
  </si>
  <si>
    <t>štrúdl s van. krémem/os</t>
  </si>
  <si>
    <t>lehké uvítací občerstvení se skládá z několika druhů tapas (jednohubek) - viz tabulka níže</t>
  </si>
  <si>
    <t>dezert</t>
  </si>
  <si>
    <t>hlavní chod</t>
  </si>
  <si>
    <t>předkrm/polévka</t>
  </si>
  <si>
    <t>NABÍDKA NÁPOJŮ</t>
  </si>
  <si>
    <t>počet dospělých  osob od</t>
  </si>
  <si>
    <t>počet dospělých osob do</t>
  </si>
  <si>
    <t>jednohubky/os</t>
  </si>
  <si>
    <t>100 g</t>
  </si>
  <si>
    <t>COCA-COLA/PEPSI/KOFOLA 0,3 l</t>
  </si>
  <si>
    <t>datum</t>
  </si>
  <si>
    <t>typ akce</t>
  </si>
  <si>
    <t>jméno</t>
  </si>
  <si>
    <t>počet osob</t>
  </si>
  <si>
    <t>svatba</t>
  </si>
  <si>
    <t>100 g + 100 g</t>
  </si>
  <si>
    <r>
      <t>Kč/jednotku (osobu)</t>
    </r>
    <r>
      <rPr>
        <b/>
        <sz val="11"/>
        <color rgb="FFEE0000"/>
        <rFont val="Calibri"/>
        <family val="2"/>
        <charset val="238"/>
        <scheme val="minor"/>
      </rPr>
      <t>*</t>
    </r>
  </si>
  <si>
    <t>cena je počítána za každou otevřenou láhev, v nabídce máme i nealko vína, prosecca a sekty</t>
  </si>
  <si>
    <t>objednat na akci lze pouze celý sud, cena je včetně výčepního zařízení, chlazení, zapojení a naražení, k dispozici je i velikost sudu 15 l (2 500 Kč) nebo 50 l (4 500 Kč)</t>
  </si>
  <si>
    <t>objednat na akci lze pouze celý sud, cena je včetně výčepního zařízení, chlazení, zapojení a naražení, k dispozici je i velikost sudu 30 l (3 000 Kč)</t>
  </si>
  <si>
    <t>VÝBĚR RUMŮ/WHISKEY TOP KVALITY 0,04 l</t>
  </si>
  <si>
    <r>
      <t xml:space="preserve">GIN </t>
    </r>
    <r>
      <rPr>
        <sz val="11"/>
        <rFont val="Calibri"/>
        <family val="2"/>
      </rPr>
      <t>&amp; TONIC</t>
    </r>
    <r>
      <rPr>
        <sz val="11"/>
        <rFont val="Calibri"/>
        <family val="2"/>
        <scheme val="minor"/>
      </rPr>
      <t xml:space="preserve"> </t>
    </r>
  </si>
  <si>
    <t>moderně míchané drinky z ginů klasik, lemon, blood orange nebo pink strawberry do velkých sklenic o objemu 0,7 l, gin klasik k dispozici i v nealko verzi</t>
  </si>
  <si>
    <t>MIMOSA</t>
  </si>
  <si>
    <t>svěží mix prosecca a pomerančového džusu</t>
  </si>
  <si>
    <t>CENOVÉ HLADINY</t>
  </si>
  <si>
    <t>VEČEŘE Z OHNĚ (počet degustačních porcí)</t>
  </si>
  <si>
    <t>LEHKÉ OBČERSTVENÍ (gramáž)</t>
  </si>
  <si>
    <t>RAUTOVÉ OBČERSTVENÍ (gramáž)</t>
  </si>
  <si>
    <t>SLAVNOSTNÍ OBĚD (počet chodů)</t>
  </si>
  <si>
    <t>PRONÁJEM OBJEKTU vč. služeb</t>
  </si>
  <si>
    <t>PRONÁJEM OBJEKTU bez služeb</t>
  </si>
  <si>
    <r>
      <t>SLAVNOSTNÍ OBĚD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</si>
  <si>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VEČEŘE Z OHNĚ</t>
  </si>
  <si>
    <t>unikátní ledová káva se sametově jemnou nitro texturou</t>
  </si>
  <si>
    <t xml:space="preserve">rumy Flor de Caña, A.H. Riise, Plantation, Millonario, Don Papa, whiskey Talisker, ... </t>
  </si>
  <si>
    <t>pronájem objektu (Kč) - vč. služeb</t>
  </si>
  <si>
    <t>pronájem objektu (Kč) - bez služeb</t>
  </si>
  <si>
    <t>CAMPARI ORANGE</t>
  </si>
  <si>
    <t xml:space="preserve">svěží bitter nápoj s campari, pomerančovou šťávou, ledem a sezónním ovocem </t>
  </si>
  <si>
    <t>-  pro konání akce je minimální počet dospělých osob 20</t>
  </si>
  <si>
    <t>na grilovacím ohništi Ofyr se připravuje několik chodů po celý večer (zhruba od 18:00 do 24:00 nebo podle domluvy), pokrmy tvoří výběr z kombinace zeleniny, ryb, mořských plodů, kuřecí, vepřové maso, hovězí stařené stejky, tacos, sýry, saláty, dezerty a další speciality, konkrétní pokrmy závisí od sezónnosti a nabídce surovin od místních farmářů v době konání akce; nabídka je dostatečně pestrá i pro vegetariány; počet pokrmů - viz tabulka níže,  připravujeme pro minimálně 20 dospělých osob</t>
  </si>
  <si>
    <t>celý objekt je uzavřen jen pro potřeby svatby a je k dispozici na maximálně 3 dny včetně veškerého vybavení (stoly, židle, nádobí), obsluhy v den svatby a závěrečného úklidu; platí při využití našeho cateringu v minimálním rozsahu "večeře z ohně", v ceně pronájmu je již započteno využití čtyř dvoulůžkových pokojů; v objektu je k dispozici dataprojektor, plátno, prezentér, dva bezdrátové mikrofony, velmi výkonná repro soustava (s možností připojení přes bluetooth) a jeden bluetooth přenosný reproduktor JBL, wifi je dostupná v celém objektu</t>
  </si>
  <si>
    <t>celý objekt je uzavřen jen pro potřeby svatby a je k dispozici na maximálně 3 dny, v ceně pronájmu je již započteno využití čtyř dvoulůžkových pokojů; součástí pronájmu je kompletní vybavení objektu (stoly, židle, nádobí), bez občerstvení a bez obsluhy; v objektu je k dispozici 5 ledniček, automatický kávovar, trouba, varná deska, z techniky dataprojektor, plátno, prezentér, dva bezdrátové mikrofony a výkonná repro soustava (s možností připojení přes bluetooth), wifi je dostupná v celém objektu</t>
  </si>
  <si>
    <t>3chodové menu - polévka nebo překrm, hlavní jídlo, dezert - stejné jídlo pro všechny hosty, připravujeme pro minimálně 20 dospělých osob</t>
  </si>
  <si>
    <t>přípitek může být prosecco/mimóza/gin-tonic/slivovice; lze připravit podle chuti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</si>
</sst>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EE0000"/>
      <name val="Calibri"/>
      <family val="2"/>
      <charset val="238"/>
      <scheme val="minor"/>
    </font>
    <font>
      <sz val="8"/>
      <color rgb="FFEE000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3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3" fontId="0" fillId="0" borderId="14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3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1" fillId="3" borderId="6" xfId="0" applyNumberFormat="1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" fillId="4" borderId="2" xfId="0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3" fillId="0" borderId="31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3" fontId="3" fillId="0" borderId="32" xfId="0" applyNumberFormat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3" fontId="2" fillId="0" borderId="12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9" fillId="2" borderId="41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/>
    </xf>
    <xf numFmtId="0" fontId="1" fillId="4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A1778-5282-4047-9265-6788E4AD06BD}">
  <dimension ref="B1:AB59"/>
  <sheetViews>
    <sheetView tabSelected="1" workbookViewId="0">
      <selection activeCell="I11" sqref="I11"/>
    </sheetView>
  </sheetViews>
  <sheetFormatPr defaultRowHeight="14.4" x14ac:dyDescent="0.3"/>
  <cols>
    <col min="1" max="1" width="4" style="1" customWidth="1"/>
    <col min="2" max="2" width="10.109375" style="1" customWidth="1"/>
    <col min="3" max="3" width="39.44140625" style="1" customWidth="1"/>
    <col min="4" max="4" width="12" style="2" customWidth="1"/>
    <col min="5" max="5" width="11.88671875" style="2" customWidth="1"/>
    <col min="6" max="6" width="14.21875" style="2" customWidth="1"/>
    <col min="7" max="7" width="3.44140625" style="2" customWidth="1"/>
    <col min="8" max="8" width="12.109375" style="1" customWidth="1"/>
    <col min="9" max="9" width="12.5546875" style="1" customWidth="1"/>
    <col min="10" max="10" width="12.88671875" style="1" customWidth="1"/>
    <col min="11" max="11" width="13.109375" style="1" customWidth="1"/>
    <col min="12" max="12" width="11.5546875" style="1" customWidth="1"/>
    <col min="13" max="13" width="11.44140625" style="1" customWidth="1"/>
    <col min="14" max="14" width="3.5546875" style="1" customWidth="1"/>
    <col min="15" max="15" width="8.88671875" style="1" customWidth="1"/>
    <col min="16" max="16" width="9.33203125" style="1" customWidth="1"/>
    <col min="17" max="17" width="8.33203125" style="1" customWidth="1"/>
    <col min="18" max="18" width="3.5546875" style="1" customWidth="1"/>
    <col min="19" max="19" width="9.33203125" style="1" customWidth="1"/>
    <col min="20" max="22" width="8.88671875" style="1"/>
    <col min="23" max="23" width="4.33203125" style="1" customWidth="1"/>
    <col min="24" max="24" width="13.5546875" style="1" customWidth="1"/>
    <col min="25" max="25" width="4.21875" style="1" customWidth="1"/>
    <col min="26" max="26" width="11.21875" style="1" customWidth="1"/>
    <col min="27" max="27" width="11.88671875" style="1" customWidth="1"/>
    <col min="28" max="28" width="11.77734375" style="1" customWidth="1"/>
    <col min="29" max="16384" width="8.88671875" style="1"/>
  </cols>
  <sheetData>
    <row r="1" spans="2:22" ht="15" thickBot="1" x14ac:dyDescent="0.35"/>
    <row r="2" spans="2:22" x14ac:dyDescent="0.3">
      <c r="B2" s="54" t="s">
        <v>79</v>
      </c>
      <c r="C2" s="100"/>
    </row>
    <row r="3" spans="2:22" x14ac:dyDescent="0.3">
      <c r="B3" s="55" t="s">
        <v>78</v>
      </c>
      <c r="C3" s="101" t="s">
        <v>81</v>
      </c>
    </row>
    <row r="4" spans="2:22" x14ac:dyDescent="0.3">
      <c r="B4" s="55" t="s">
        <v>80</v>
      </c>
      <c r="C4" s="101"/>
    </row>
    <row r="5" spans="2:22" ht="15" thickBot="1" x14ac:dyDescent="0.35">
      <c r="B5" s="56" t="s">
        <v>77</v>
      </c>
      <c r="C5" s="20"/>
    </row>
    <row r="6" spans="2:22" ht="15" thickBot="1" x14ac:dyDescent="0.35"/>
    <row r="7" spans="2:22" ht="32.4" customHeight="1" thickBot="1" x14ac:dyDescent="0.35">
      <c r="C7" s="4"/>
      <c r="D7" s="33" t="s">
        <v>83</v>
      </c>
      <c r="E7" s="31" t="s">
        <v>12</v>
      </c>
      <c r="F7" s="32" t="s">
        <v>0</v>
      </c>
      <c r="H7" s="4" t="s">
        <v>5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5"/>
    </row>
    <row r="8" spans="2:22" x14ac:dyDescent="0.3">
      <c r="C8" s="21" t="s">
        <v>13</v>
      </c>
      <c r="D8" s="5">
        <v>99</v>
      </c>
      <c r="E8" s="5">
        <v>0</v>
      </c>
      <c r="F8" s="6">
        <f t="shared" ref="F8:F12" si="0">D8*E8</f>
        <v>0</v>
      </c>
      <c r="H8" s="1" t="s">
        <v>112</v>
      </c>
    </row>
    <row r="9" spans="2:22" x14ac:dyDescent="0.3">
      <c r="C9" s="22" t="s">
        <v>10</v>
      </c>
      <c r="D9" s="3">
        <f>J19</f>
        <v>250</v>
      </c>
      <c r="E9" s="23">
        <v>0</v>
      </c>
      <c r="F9" s="8">
        <f>D9*E9</f>
        <v>0</v>
      </c>
      <c r="H9" s="30" t="s">
        <v>67</v>
      </c>
      <c r="I9" s="30"/>
    </row>
    <row r="10" spans="2:22" x14ac:dyDescent="0.3">
      <c r="C10" s="22" t="s">
        <v>11</v>
      </c>
      <c r="D10" s="3">
        <f>K19</f>
        <v>420</v>
      </c>
      <c r="E10" s="23">
        <v>0</v>
      </c>
      <c r="F10" s="8">
        <f>D10*E10</f>
        <v>0</v>
      </c>
      <c r="H10" s="30" t="s">
        <v>61</v>
      </c>
      <c r="I10" s="30"/>
    </row>
    <row r="11" spans="2:22" x14ac:dyDescent="0.3">
      <c r="C11" s="22" t="s">
        <v>99</v>
      </c>
      <c r="D11" s="3">
        <f>L19</f>
        <v>950</v>
      </c>
      <c r="E11" s="3">
        <v>0</v>
      </c>
      <c r="F11" s="8">
        <f>D11*E11</f>
        <v>0</v>
      </c>
      <c r="H11" s="1" t="s">
        <v>111</v>
      </c>
    </row>
    <row r="12" spans="2:22" ht="15" thickBot="1" x14ac:dyDescent="0.35">
      <c r="C12" s="22" t="s">
        <v>100</v>
      </c>
      <c r="D12" s="3">
        <f>M19</f>
        <v>1290</v>
      </c>
      <c r="E12" s="3">
        <v>0</v>
      </c>
      <c r="F12" s="8">
        <f t="shared" si="0"/>
        <v>0</v>
      </c>
      <c r="H12" s="1" t="s">
        <v>108</v>
      </c>
    </row>
    <row r="13" spans="2:22" ht="13.95" customHeight="1" x14ac:dyDescent="0.3">
      <c r="C13" s="21" t="s">
        <v>97</v>
      </c>
      <c r="D13" s="5">
        <f>H19</f>
        <v>36900</v>
      </c>
      <c r="E13" s="5">
        <v>1</v>
      </c>
      <c r="F13" s="6">
        <f t="shared" ref="F13:F14" si="1">D13*E13</f>
        <v>36900</v>
      </c>
      <c r="H13" s="1" t="s">
        <v>109</v>
      </c>
    </row>
    <row r="14" spans="2:22" ht="15" thickBot="1" x14ac:dyDescent="0.35">
      <c r="C14" s="118" t="s">
        <v>98</v>
      </c>
      <c r="D14" s="10">
        <f>I19</f>
        <v>58900</v>
      </c>
      <c r="E14" s="10">
        <v>0</v>
      </c>
      <c r="F14" s="11">
        <f t="shared" si="1"/>
        <v>0</v>
      </c>
      <c r="H14" s="1" t="s">
        <v>110</v>
      </c>
    </row>
    <row r="15" spans="2:22" ht="15" thickBot="1" x14ac:dyDescent="0.35">
      <c r="C15" s="102" t="s">
        <v>40</v>
      </c>
      <c r="D15" s="3"/>
      <c r="E15" s="3"/>
      <c r="F15" s="3"/>
    </row>
    <row r="16" spans="2:22" ht="19.8" hidden="1" customHeight="1" thickBot="1" x14ac:dyDescent="0.35">
      <c r="C16" s="28"/>
      <c r="D16" s="3"/>
      <c r="E16" s="3"/>
      <c r="F16" s="3">
        <f>SUM(F8:F14)</f>
        <v>36900</v>
      </c>
    </row>
    <row r="17" spans="2:28" ht="45" customHeight="1" thickBot="1" x14ac:dyDescent="0.35">
      <c r="D17" s="3"/>
      <c r="E17" s="3"/>
      <c r="F17" s="3"/>
      <c r="G17" s="1"/>
      <c r="H17" s="130" t="s">
        <v>92</v>
      </c>
      <c r="I17" s="131"/>
      <c r="J17" s="131"/>
      <c r="K17" s="131"/>
      <c r="L17" s="131"/>
      <c r="M17" s="132"/>
      <c r="N17" s="61"/>
      <c r="O17" s="127" t="s">
        <v>96</v>
      </c>
      <c r="P17" s="128"/>
      <c r="Q17" s="129"/>
      <c r="R17" s="61"/>
      <c r="S17" s="127" t="s">
        <v>93</v>
      </c>
      <c r="T17" s="128"/>
      <c r="U17" s="128"/>
      <c r="V17" s="129"/>
      <c r="W17" s="65"/>
      <c r="X17" s="46" t="s">
        <v>94</v>
      </c>
      <c r="Y17" s="65"/>
      <c r="Z17" s="127" t="s">
        <v>95</v>
      </c>
      <c r="AA17" s="128"/>
      <c r="AB17" s="129"/>
    </row>
    <row r="18" spans="2:28" ht="49.2" customHeight="1" thickBot="1" x14ac:dyDescent="0.35">
      <c r="C18" s="57" t="s">
        <v>41</v>
      </c>
      <c r="D18" s="58" t="s">
        <v>72</v>
      </c>
      <c r="E18" s="59" t="s">
        <v>73</v>
      </c>
      <c r="F18" s="60" t="s">
        <v>42</v>
      </c>
      <c r="G18" s="61"/>
      <c r="H18" s="119" t="s">
        <v>103</v>
      </c>
      <c r="I18" s="120" t="s">
        <v>104</v>
      </c>
      <c r="J18" s="46" t="s">
        <v>56</v>
      </c>
      <c r="K18" s="47" t="s">
        <v>57</v>
      </c>
      <c r="L18" s="46" t="s">
        <v>65</v>
      </c>
      <c r="M18" s="48" t="s">
        <v>55</v>
      </c>
      <c r="N18" s="61"/>
      <c r="O18" s="63" t="s">
        <v>70</v>
      </c>
      <c r="P18" s="64" t="s">
        <v>69</v>
      </c>
      <c r="Q18" s="62" t="s">
        <v>68</v>
      </c>
      <c r="R18" s="61"/>
      <c r="S18" s="63" t="s">
        <v>43</v>
      </c>
      <c r="T18" s="64" t="s">
        <v>44</v>
      </c>
      <c r="U18" s="64" t="s">
        <v>45</v>
      </c>
      <c r="V18" s="62" t="s">
        <v>46</v>
      </c>
      <c r="W18" s="65"/>
      <c r="X18" s="57" t="s">
        <v>74</v>
      </c>
      <c r="Y18" s="2"/>
      <c r="Z18" s="63" t="s">
        <v>62</v>
      </c>
      <c r="AA18" s="64" t="s">
        <v>63</v>
      </c>
      <c r="AB18" s="62" t="s">
        <v>66</v>
      </c>
    </row>
    <row r="19" spans="2:28" ht="15" customHeight="1" x14ac:dyDescent="0.3">
      <c r="C19" s="66" t="s">
        <v>47</v>
      </c>
      <c r="D19" s="67">
        <v>20</v>
      </c>
      <c r="E19" s="68">
        <v>30</v>
      </c>
      <c r="F19" s="69" t="s">
        <v>48</v>
      </c>
      <c r="G19" s="1"/>
      <c r="H19" s="70">
        <v>36900</v>
      </c>
      <c r="I19" s="71">
        <v>58900</v>
      </c>
      <c r="J19" s="66">
        <v>250</v>
      </c>
      <c r="K19" s="72">
        <v>420</v>
      </c>
      <c r="L19" s="73">
        <v>950</v>
      </c>
      <c r="M19" s="70">
        <v>1290</v>
      </c>
      <c r="O19" s="34">
        <v>1</v>
      </c>
      <c r="P19" s="35">
        <v>1</v>
      </c>
      <c r="Q19" s="36">
        <v>1</v>
      </c>
      <c r="S19" s="34">
        <v>2</v>
      </c>
      <c r="T19" s="35">
        <v>4</v>
      </c>
      <c r="U19" s="35">
        <v>4</v>
      </c>
      <c r="V19" s="36">
        <v>2</v>
      </c>
      <c r="W19" s="2"/>
      <c r="X19" s="51" t="s">
        <v>75</v>
      </c>
      <c r="Y19" s="2"/>
      <c r="Z19" s="34" t="s">
        <v>64</v>
      </c>
      <c r="AA19" s="35" t="s">
        <v>82</v>
      </c>
      <c r="AB19" s="36" t="s">
        <v>64</v>
      </c>
    </row>
    <row r="20" spans="2:28" ht="15" customHeight="1" x14ac:dyDescent="0.3">
      <c r="C20" s="74" t="s">
        <v>49</v>
      </c>
      <c r="D20" s="75">
        <v>31</v>
      </c>
      <c r="E20" s="76">
        <v>40</v>
      </c>
      <c r="F20" s="77" t="s">
        <v>51</v>
      </c>
      <c r="G20" s="1"/>
      <c r="H20" s="78">
        <v>38900</v>
      </c>
      <c r="I20" s="79">
        <v>60900</v>
      </c>
      <c r="J20" s="74">
        <v>245</v>
      </c>
      <c r="K20" s="80">
        <v>415</v>
      </c>
      <c r="L20" s="78">
        <v>935</v>
      </c>
      <c r="M20" s="78">
        <v>1240</v>
      </c>
      <c r="O20" s="34">
        <v>1</v>
      </c>
      <c r="P20" s="35">
        <v>1</v>
      </c>
      <c r="Q20" s="36">
        <v>1</v>
      </c>
      <c r="S20" s="40">
        <v>2</v>
      </c>
      <c r="T20" s="41">
        <v>4</v>
      </c>
      <c r="U20" s="41">
        <v>4</v>
      </c>
      <c r="V20" s="42">
        <v>2</v>
      </c>
      <c r="W20" s="2"/>
      <c r="X20" s="50" t="s">
        <v>75</v>
      </c>
      <c r="Y20" s="2"/>
      <c r="Z20" s="34" t="s">
        <v>64</v>
      </c>
      <c r="AA20" s="35" t="s">
        <v>82</v>
      </c>
      <c r="AB20" s="36" t="s">
        <v>64</v>
      </c>
    </row>
    <row r="21" spans="2:28" ht="15" customHeight="1" x14ac:dyDescent="0.3">
      <c r="C21" s="74" t="s">
        <v>50</v>
      </c>
      <c r="D21" s="75">
        <v>41</v>
      </c>
      <c r="E21" s="76">
        <v>50</v>
      </c>
      <c r="F21" s="77" t="s">
        <v>51</v>
      </c>
      <c r="G21" s="1"/>
      <c r="H21" s="78">
        <v>42900</v>
      </c>
      <c r="I21" s="79">
        <v>64900</v>
      </c>
      <c r="J21" s="74">
        <v>240</v>
      </c>
      <c r="K21" s="80">
        <v>410</v>
      </c>
      <c r="L21" s="78">
        <v>920</v>
      </c>
      <c r="M21" s="78">
        <v>1190</v>
      </c>
      <c r="O21" s="34">
        <v>1</v>
      </c>
      <c r="P21" s="35">
        <v>1</v>
      </c>
      <c r="Q21" s="36">
        <v>1</v>
      </c>
      <c r="S21" s="40">
        <v>2</v>
      </c>
      <c r="T21" s="41">
        <v>4</v>
      </c>
      <c r="U21" s="41">
        <v>4</v>
      </c>
      <c r="V21" s="42">
        <v>2</v>
      </c>
      <c r="W21" s="2"/>
      <c r="X21" s="50" t="s">
        <v>75</v>
      </c>
      <c r="Y21" s="2"/>
      <c r="Z21" s="34" t="s">
        <v>64</v>
      </c>
      <c r="AA21" s="35" t="s">
        <v>82</v>
      </c>
      <c r="AB21" s="36" t="s">
        <v>64</v>
      </c>
    </row>
    <row r="22" spans="2:28" ht="15" customHeight="1" thickBot="1" x14ac:dyDescent="0.35">
      <c r="C22" s="81" t="s">
        <v>52</v>
      </c>
      <c r="D22" s="82">
        <v>51</v>
      </c>
      <c r="E22" s="83">
        <v>70</v>
      </c>
      <c r="F22" s="84" t="s">
        <v>51</v>
      </c>
      <c r="G22" s="1"/>
      <c r="H22" s="85">
        <v>47900</v>
      </c>
      <c r="I22" s="86">
        <v>69900</v>
      </c>
      <c r="J22" s="81">
        <v>235</v>
      </c>
      <c r="K22" s="87">
        <v>405</v>
      </c>
      <c r="L22" s="85">
        <v>905</v>
      </c>
      <c r="M22" s="85">
        <v>1140</v>
      </c>
      <c r="O22" s="44">
        <v>1</v>
      </c>
      <c r="P22" s="43">
        <v>1</v>
      </c>
      <c r="Q22" s="45">
        <v>1</v>
      </c>
      <c r="S22" s="37">
        <v>2</v>
      </c>
      <c r="T22" s="38">
        <v>4</v>
      </c>
      <c r="U22" s="38">
        <v>4</v>
      </c>
      <c r="V22" s="39">
        <v>2</v>
      </c>
      <c r="W22" s="2"/>
      <c r="X22" s="52" t="s">
        <v>75</v>
      </c>
      <c r="Y22" s="2"/>
      <c r="Z22" s="37" t="s">
        <v>64</v>
      </c>
      <c r="AA22" s="43" t="s">
        <v>82</v>
      </c>
      <c r="AB22" s="39" t="s">
        <v>64</v>
      </c>
    </row>
    <row r="23" spans="2:28" ht="12" customHeight="1" x14ac:dyDescent="0.3">
      <c r="C23" s="117" t="s">
        <v>35</v>
      </c>
      <c r="D23" s="3"/>
      <c r="E23" s="23"/>
      <c r="F23" s="88"/>
      <c r="G23" s="1"/>
      <c r="H23" s="3"/>
      <c r="I23" s="23"/>
      <c r="J23" s="2"/>
      <c r="K23" s="2"/>
      <c r="L23" s="3"/>
      <c r="M23" s="3"/>
      <c r="O23" s="2"/>
      <c r="P23" s="2"/>
      <c r="Q23" s="2"/>
      <c r="S23" s="2"/>
      <c r="T23" s="2"/>
      <c r="U23" s="2"/>
      <c r="V23" s="2"/>
      <c r="W23" s="2"/>
      <c r="X23" s="49"/>
      <c r="Y23" s="2"/>
      <c r="Z23" s="2"/>
      <c r="AA23" s="2"/>
      <c r="AB23" s="2"/>
    </row>
    <row r="24" spans="2:28" ht="12" customHeight="1" x14ac:dyDescent="0.3">
      <c r="C24" s="117" t="s">
        <v>107</v>
      </c>
      <c r="D24" s="3"/>
      <c r="E24" s="3"/>
      <c r="F24" s="3"/>
    </row>
    <row r="25" spans="2:28" ht="15" thickBot="1" x14ac:dyDescent="0.35">
      <c r="C25" s="28"/>
      <c r="D25" s="3"/>
      <c r="E25" s="3"/>
      <c r="F25" s="3"/>
    </row>
    <row r="26" spans="2:28" ht="15" thickBot="1" x14ac:dyDescent="0.35">
      <c r="C26" s="121" t="s">
        <v>71</v>
      </c>
      <c r="D26" s="122"/>
      <c r="E26" s="122"/>
      <c r="F26" s="123"/>
    </row>
    <row r="27" spans="2:28" ht="14.25" customHeight="1" x14ac:dyDescent="0.3">
      <c r="B27" s="89"/>
      <c r="C27" s="90" t="s">
        <v>58</v>
      </c>
      <c r="D27" s="91">
        <v>0</v>
      </c>
      <c r="E27" s="91" t="s">
        <v>59</v>
      </c>
      <c r="F27" s="92" t="s">
        <v>59</v>
      </c>
      <c r="G27" s="93"/>
      <c r="H27" s="93" t="s">
        <v>60</v>
      </c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</row>
    <row r="28" spans="2:28" x14ac:dyDescent="0.3">
      <c r="C28" s="7" t="s">
        <v>1</v>
      </c>
      <c r="D28" s="2">
        <v>65</v>
      </c>
      <c r="E28" s="2">
        <v>0</v>
      </c>
      <c r="F28" s="8">
        <f>D28*E28</f>
        <v>0</v>
      </c>
      <c r="G28" s="1"/>
      <c r="H28" s="1" t="s">
        <v>37</v>
      </c>
    </row>
    <row r="29" spans="2:28" ht="14.25" customHeight="1" x14ac:dyDescent="0.3">
      <c r="B29" s="89"/>
      <c r="C29" s="94" t="s">
        <v>18</v>
      </c>
      <c r="D29" s="89">
        <v>90</v>
      </c>
      <c r="E29" s="89">
        <v>0</v>
      </c>
      <c r="F29" s="95">
        <f t="shared" ref="F29:F46" si="2">D29*E29</f>
        <v>0</v>
      </c>
      <c r="G29" s="93"/>
      <c r="H29" s="93" t="s">
        <v>19</v>
      </c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</row>
    <row r="30" spans="2:28" ht="14.25" customHeight="1" x14ac:dyDescent="0.3">
      <c r="B30" s="89"/>
      <c r="C30" s="94" t="s">
        <v>20</v>
      </c>
      <c r="D30" s="89">
        <v>120</v>
      </c>
      <c r="E30" s="89">
        <v>0</v>
      </c>
      <c r="F30" s="95">
        <f t="shared" si="2"/>
        <v>0</v>
      </c>
      <c r="G30" s="93"/>
      <c r="H30" s="93" t="s">
        <v>101</v>
      </c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</row>
    <row r="31" spans="2:28" ht="14.25" customHeight="1" x14ac:dyDescent="0.3">
      <c r="B31" s="89"/>
      <c r="C31" s="94" t="s">
        <v>21</v>
      </c>
      <c r="D31" s="89">
        <v>50</v>
      </c>
      <c r="E31" s="89">
        <v>0</v>
      </c>
      <c r="F31" s="95">
        <f t="shared" si="2"/>
        <v>0</v>
      </c>
      <c r="G31" s="93"/>
      <c r="H31" s="93" t="s">
        <v>22</v>
      </c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</row>
    <row r="32" spans="2:28" ht="14.25" customHeight="1" x14ac:dyDescent="0.3">
      <c r="B32" s="89"/>
      <c r="C32" s="94" t="s">
        <v>76</v>
      </c>
      <c r="D32" s="89">
        <v>60</v>
      </c>
      <c r="E32" s="89">
        <v>0</v>
      </c>
      <c r="F32" s="95">
        <f t="shared" si="2"/>
        <v>0</v>
      </c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</row>
    <row r="33" spans="2:22" ht="14.25" customHeight="1" thickBot="1" x14ac:dyDescent="0.35">
      <c r="B33" s="89"/>
      <c r="C33" s="96" t="s">
        <v>23</v>
      </c>
      <c r="D33" s="97">
        <v>60</v>
      </c>
      <c r="E33" s="97">
        <v>0</v>
      </c>
      <c r="F33" s="98">
        <f t="shared" si="2"/>
        <v>0</v>
      </c>
      <c r="G33" s="93"/>
      <c r="H33" s="93" t="s">
        <v>27</v>
      </c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</row>
    <row r="34" spans="2:22" x14ac:dyDescent="0.3">
      <c r="C34" s="53" t="s">
        <v>14</v>
      </c>
      <c r="D34" s="12">
        <v>590</v>
      </c>
      <c r="E34" s="12">
        <v>0</v>
      </c>
      <c r="F34" s="6">
        <f t="shared" si="2"/>
        <v>0</v>
      </c>
      <c r="G34" s="1"/>
      <c r="H34" s="1" t="s">
        <v>84</v>
      </c>
    </row>
    <row r="35" spans="2:22" x14ac:dyDescent="0.3">
      <c r="C35" s="25" t="s">
        <v>15</v>
      </c>
      <c r="D35" s="3">
        <v>550</v>
      </c>
      <c r="E35" s="2">
        <v>0</v>
      </c>
      <c r="F35" s="8">
        <f>D35*E35</f>
        <v>0</v>
      </c>
      <c r="G35" s="1"/>
    </row>
    <row r="36" spans="2:22" x14ac:dyDescent="0.3">
      <c r="C36" s="25" t="s">
        <v>9</v>
      </c>
      <c r="D36" s="3">
        <v>590</v>
      </c>
      <c r="E36" s="2">
        <v>0</v>
      </c>
      <c r="F36" s="8">
        <f>D36*E36</f>
        <v>0</v>
      </c>
      <c r="G36" s="1"/>
    </row>
    <row r="37" spans="2:22" x14ac:dyDescent="0.3">
      <c r="C37" s="94" t="s">
        <v>24</v>
      </c>
      <c r="D37" s="103">
        <v>3500</v>
      </c>
      <c r="E37" s="104">
        <v>0</v>
      </c>
      <c r="F37" s="105">
        <f t="shared" si="2"/>
        <v>0</v>
      </c>
      <c r="G37" s="106"/>
      <c r="H37" s="106" t="s">
        <v>85</v>
      </c>
    </row>
    <row r="38" spans="2:22" ht="14.25" customHeight="1" x14ac:dyDescent="0.3">
      <c r="B38" s="89"/>
      <c r="C38" s="94" t="s">
        <v>36</v>
      </c>
      <c r="D38" s="103">
        <v>2000</v>
      </c>
      <c r="E38" s="104">
        <v>0</v>
      </c>
      <c r="F38" s="105">
        <f t="shared" si="2"/>
        <v>0</v>
      </c>
      <c r="G38" s="106"/>
      <c r="H38" s="106" t="s">
        <v>86</v>
      </c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</row>
    <row r="39" spans="2:22" ht="14.25" customHeight="1" x14ac:dyDescent="0.3">
      <c r="B39" s="89"/>
      <c r="C39" s="25" t="s">
        <v>2</v>
      </c>
      <c r="D39" s="2">
        <v>55</v>
      </c>
      <c r="E39" s="2">
        <v>0</v>
      </c>
      <c r="F39" s="8">
        <f>D39*E39</f>
        <v>0</v>
      </c>
      <c r="G39" s="1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</row>
    <row r="40" spans="2:22" ht="15" thickBot="1" x14ac:dyDescent="0.35">
      <c r="C40" s="27" t="s">
        <v>7</v>
      </c>
      <c r="D40" s="13">
        <v>45</v>
      </c>
      <c r="E40" s="13">
        <v>0</v>
      </c>
      <c r="F40" s="11">
        <f t="shared" si="2"/>
        <v>0</v>
      </c>
      <c r="G40" s="1"/>
      <c r="H40" s="1" t="s">
        <v>6</v>
      </c>
    </row>
    <row r="41" spans="2:22" x14ac:dyDescent="0.3">
      <c r="C41" s="25" t="s">
        <v>16</v>
      </c>
      <c r="D41" s="104">
        <v>55</v>
      </c>
      <c r="E41" s="2">
        <v>0</v>
      </c>
      <c r="F41" s="8">
        <f>D41*E41</f>
        <v>0</v>
      </c>
      <c r="G41" s="1"/>
    </row>
    <row r="42" spans="2:22" x14ac:dyDescent="0.3">
      <c r="C42" s="25" t="s">
        <v>17</v>
      </c>
      <c r="D42" s="2">
        <v>95</v>
      </c>
      <c r="E42" s="2">
        <v>0</v>
      </c>
      <c r="F42" s="8">
        <f>D42*E42</f>
        <v>0</v>
      </c>
      <c r="G42" s="1"/>
      <c r="H42" s="93" t="s">
        <v>38</v>
      </c>
      <c r="I42" s="93"/>
    </row>
    <row r="43" spans="2:22" x14ac:dyDescent="0.3">
      <c r="C43" s="107" t="s">
        <v>87</v>
      </c>
      <c r="D43" s="108">
        <v>160</v>
      </c>
      <c r="E43" s="108">
        <v>0</v>
      </c>
      <c r="F43" s="109">
        <f>D43*E43</f>
        <v>0</v>
      </c>
      <c r="G43" s="110"/>
      <c r="H43" s="111" t="s">
        <v>102</v>
      </c>
    </row>
    <row r="44" spans="2:22" x14ac:dyDescent="0.3">
      <c r="C44" s="107" t="s">
        <v>88</v>
      </c>
      <c r="D44" s="108">
        <v>200</v>
      </c>
      <c r="E44" s="108">
        <v>0</v>
      </c>
      <c r="F44" s="109">
        <f t="shared" si="2"/>
        <v>0</v>
      </c>
      <c r="G44" s="110"/>
      <c r="H44" s="110" t="s">
        <v>89</v>
      </c>
    </row>
    <row r="45" spans="2:22" x14ac:dyDescent="0.3">
      <c r="C45" s="107" t="s">
        <v>34</v>
      </c>
      <c r="D45" s="108">
        <v>160</v>
      </c>
      <c r="E45" s="108">
        <v>0</v>
      </c>
      <c r="F45" s="109">
        <f t="shared" si="2"/>
        <v>0</v>
      </c>
      <c r="G45" s="110"/>
      <c r="H45" s="110" t="s">
        <v>28</v>
      </c>
    </row>
    <row r="46" spans="2:22" x14ac:dyDescent="0.3">
      <c r="B46" s="24"/>
      <c r="C46" s="107" t="s">
        <v>33</v>
      </c>
      <c r="D46" s="108">
        <v>150</v>
      </c>
      <c r="E46" s="108">
        <v>0</v>
      </c>
      <c r="F46" s="109">
        <f t="shared" si="2"/>
        <v>0</v>
      </c>
      <c r="G46" s="110"/>
      <c r="H46" s="110" t="s">
        <v>29</v>
      </c>
      <c r="I46" s="93"/>
    </row>
    <row r="47" spans="2:22" x14ac:dyDescent="0.3">
      <c r="B47" s="24"/>
      <c r="C47" s="107" t="s">
        <v>90</v>
      </c>
      <c r="D47" s="108">
        <v>135</v>
      </c>
      <c r="E47" s="108">
        <v>0</v>
      </c>
      <c r="F47" s="109">
        <f>D47*E47</f>
        <v>0</v>
      </c>
      <c r="G47" s="110"/>
      <c r="H47" s="110" t="s">
        <v>91</v>
      </c>
      <c r="I47" s="93"/>
    </row>
    <row r="48" spans="2:22" x14ac:dyDescent="0.3">
      <c r="B48" s="24"/>
      <c r="C48" s="107" t="s">
        <v>105</v>
      </c>
      <c r="D48" s="108">
        <v>200</v>
      </c>
      <c r="E48" s="112">
        <v>0</v>
      </c>
      <c r="F48" s="109">
        <f>D48*E48</f>
        <v>0</v>
      </c>
      <c r="G48" s="110"/>
      <c r="H48" s="111" t="s">
        <v>106</v>
      </c>
      <c r="I48" s="93"/>
    </row>
    <row r="49" spans="2:9" x14ac:dyDescent="0.3">
      <c r="C49" s="107" t="s">
        <v>30</v>
      </c>
      <c r="D49" s="108">
        <v>230</v>
      </c>
      <c r="E49" s="112">
        <v>0</v>
      </c>
      <c r="F49" s="109">
        <f>D49*E49</f>
        <v>0</v>
      </c>
      <c r="G49" s="110"/>
      <c r="H49" s="110" t="s">
        <v>39</v>
      </c>
    </row>
    <row r="50" spans="2:9" x14ac:dyDescent="0.3">
      <c r="B50" s="24"/>
      <c r="C50" s="107" t="s">
        <v>25</v>
      </c>
      <c r="D50" s="108">
        <v>210</v>
      </c>
      <c r="E50" s="112">
        <v>0</v>
      </c>
      <c r="F50" s="109">
        <f t="shared" ref="F50:F53" si="3">D50*E50</f>
        <v>0</v>
      </c>
      <c r="G50" s="110"/>
      <c r="H50" s="111"/>
      <c r="I50" s="93"/>
    </row>
    <row r="51" spans="2:9" x14ac:dyDescent="0.3">
      <c r="B51" s="24"/>
      <c r="C51" s="107" t="s">
        <v>31</v>
      </c>
      <c r="D51" s="108">
        <v>170</v>
      </c>
      <c r="E51" s="112">
        <v>0</v>
      </c>
      <c r="F51" s="109">
        <f t="shared" si="3"/>
        <v>0</v>
      </c>
      <c r="G51" s="110"/>
      <c r="H51" s="110" t="s">
        <v>26</v>
      </c>
    </row>
    <row r="52" spans="2:9" ht="15" thickBot="1" x14ac:dyDescent="0.35">
      <c r="B52" s="24"/>
      <c r="C52" s="113" t="s">
        <v>32</v>
      </c>
      <c r="D52" s="114">
        <v>145</v>
      </c>
      <c r="E52" s="115">
        <v>0</v>
      </c>
      <c r="F52" s="116">
        <f t="shared" si="3"/>
        <v>0</v>
      </c>
      <c r="G52" s="110"/>
      <c r="H52" s="111"/>
      <c r="I52" s="93"/>
    </row>
    <row r="53" spans="2:9" ht="15" thickBot="1" x14ac:dyDescent="0.35">
      <c r="C53" s="9" t="s">
        <v>4</v>
      </c>
      <c r="D53" s="13">
        <v>690</v>
      </c>
      <c r="E53" s="13">
        <v>0</v>
      </c>
      <c r="F53" s="11">
        <f t="shared" si="3"/>
        <v>0</v>
      </c>
      <c r="G53" s="1"/>
      <c r="H53" s="1" t="s">
        <v>8</v>
      </c>
    </row>
    <row r="54" spans="2:9" ht="15" thickBot="1" x14ac:dyDescent="0.35">
      <c r="F54" s="3"/>
      <c r="G54" s="1"/>
    </row>
    <row r="55" spans="2:9" ht="15" thickBot="1" x14ac:dyDescent="0.35">
      <c r="C55" s="16" t="s">
        <v>3</v>
      </c>
      <c r="D55" s="17"/>
      <c r="E55" s="18"/>
      <c r="F55" s="19">
        <f>SUM(F8:F14,F27:F53)</f>
        <v>36900</v>
      </c>
    </row>
    <row r="56" spans="2:9" ht="15" thickBot="1" x14ac:dyDescent="0.35">
      <c r="C56" s="124" t="s">
        <v>53</v>
      </c>
      <c r="D56" s="125"/>
      <c r="E56" s="126"/>
      <c r="F56" s="29">
        <f>F16*0.2</f>
        <v>7380</v>
      </c>
      <c r="H56" s="1" t="s">
        <v>54</v>
      </c>
    </row>
    <row r="57" spans="2:9" x14ac:dyDescent="0.3">
      <c r="C57" s="26"/>
    </row>
    <row r="58" spans="2:9" x14ac:dyDescent="0.3">
      <c r="C58" s="26"/>
    </row>
    <row r="59" spans="2:9" x14ac:dyDescent="0.3">
      <c r="C59" s="99"/>
    </row>
  </sheetData>
  <mergeCells count="6">
    <mergeCell ref="C26:F26"/>
    <mergeCell ref="C56:E56"/>
    <mergeCell ref="S17:V17"/>
    <mergeCell ref="Z17:AB17"/>
    <mergeCell ref="H17:M17"/>
    <mergeCell ref="O17:Q17"/>
  </mergeCells>
  <phoneticPr fontId="10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</dc:creator>
  <cp:lastModifiedBy>jan kočař</cp:lastModifiedBy>
  <dcterms:created xsi:type="dcterms:W3CDTF">2021-07-28T08:55:10Z</dcterms:created>
  <dcterms:modified xsi:type="dcterms:W3CDTF">2025-08-16T08:10:12Z</dcterms:modified>
</cp:coreProperties>
</file>